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ZalohaPraca\REGIOMOBIL\T1\"/>
    </mc:Choice>
  </mc:AlternateContent>
  <bookViews>
    <workbookView xWindow="0" yWindow="0" windowWidth="28800" windowHeight="13635" activeTab="6"/>
  </bookViews>
  <sheets>
    <sheet name="Frame_conditions" sheetId="1" r:id="rId1"/>
    <sheet name="Measures" sheetId="2" r:id="rId2"/>
    <sheet name="InfrastructureMatrix" sheetId="3" r:id="rId3"/>
    <sheet name="ServicesMatrix" sheetId="5" r:id="rId4"/>
    <sheet name="InformationMatrix" sheetId="7" r:id="rId5"/>
    <sheet name="MobilityManagementMatrix" sheetId="9" r:id="rId6"/>
    <sheet name="Evaluation" sheetId="1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5" roundtripDataSignature="AMtx7micu9J31liSDRfTMOhW0ZIIbG6UfQ=="/>
    </ext>
  </extLst>
</workbook>
</file>

<file path=xl/calcChain.xml><?xml version="1.0" encoding="utf-8"?>
<calcChain xmlns="http://schemas.openxmlformats.org/spreadsheetml/2006/main">
  <c r="J4" i="9" l="1"/>
  <c r="I4" i="9"/>
  <c r="H4" i="9"/>
  <c r="K4" i="7"/>
  <c r="J4" i="7"/>
  <c r="K17" i="5"/>
  <c r="J17" i="5"/>
  <c r="I17" i="5"/>
  <c r="K4" i="5"/>
  <c r="J4" i="5"/>
  <c r="I4" i="5"/>
  <c r="I4" i="7"/>
  <c r="B79" i="11" l="1"/>
  <c r="B78" i="11"/>
  <c r="B77" i="11"/>
  <c r="B35" i="11"/>
  <c r="B34" i="11"/>
  <c r="B33" i="11"/>
  <c r="B29" i="11"/>
  <c r="B26" i="11"/>
  <c r="F10" i="9"/>
  <c r="E10" i="9"/>
  <c r="D10" i="9"/>
  <c r="F9" i="9"/>
  <c r="E9" i="9"/>
  <c r="D9" i="9"/>
  <c r="F8" i="9"/>
  <c r="E8" i="9"/>
  <c r="D8" i="9"/>
  <c r="F10" i="7"/>
  <c r="E10" i="7"/>
  <c r="D10" i="7"/>
  <c r="F9" i="7"/>
  <c r="E9" i="7"/>
  <c r="D9" i="7"/>
  <c r="F8" i="7"/>
  <c r="E8" i="7"/>
  <c r="D8" i="7"/>
  <c r="F20" i="5"/>
  <c r="E20" i="5"/>
  <c r="D20" i="5"/>
  <c r="F19" i="5"/>
  <c r="E19" i="5"/>
  <c r="D19" i="5"/>
  <c r="D21" i="5" s="1"/>
  <c r="B6" i="11" s="1"/>
  <c r="F7" i="5"/>
  <c r="E7" i="5"/>
  <c r="D7" i="5"/>
  <c r="F6" i="5"/>
  <c r="E6" i="5"/>
  <c r="D6" i="5"/>
  <c r="F10" i="3"/>
  <c r="E10" i="3"/>
  <c r="D10" i="3"/>
  <c r="F9" i="3"/>
  <c r="E9" i="3"/>
  <c r="E11" i="3" s="1"/>
  <c r="C4" i="11" s="1"/>
  <c r="D9" i="3"/>
  <c r="D11" i="3" s="1"/>
  <c r="B4" i="11" s="1"/>
  <c r="F21" i="5" l="1"/>
  <c r="D6" i="11" s="1"/>
  <c r="B57" i="11"/>
  <c r="C62" i="11" s="1"/>
  <c r="B19" i="11"/>
  <c r="C19" i="11" s="1"/>
  <c r="F11" i="7"/>
  <c r="C55" i="11"/>
  <c r="D60" i="11" s="1"/>
  <c r="C85" i="11"/>
  <c r="G29" i="11" s="1"/>
  <c r="F11" i="3"/>
  <c r="D4" i="11" s="1"/>
  <c r="B37" i="11"/>
  <c r="G25" i="11" s="1"/>
  <c r="E11" i="9"/>
  <c r="C8" i="11" s="1"/>
  <c r="D11" i="7"/>
  <c r="B7" i="11" s="1"/>
  <c r="D8" i="5"/>
  <c r="B5" i="11" s="1"/>
  <c r="E8" i="5"/>
  <c r="C5" i="11" s="1"/>
  <c r="E11" i="7"/>
  <c r="F8" i="5"/>
  <c r="D5" i="11" s="1"/>
  <c r="D11" i="9"/>
  <c r="B8" i="11" s="1"/>
  <c r="B30" i="11"/>
  <c r="B36" i="11" s="1"/>
  <c r="F25" i="11" s="1"/>
  <c r="H25" i="11" s="1"/>
  <c r="E21" i="5"/>
  <c r="C6" i="11" s="1"/>
  <c r="C56" i="11"/>
  <c r="D61" i="11" s="1"/>
  <c r="F11" i="9"/>
  <c r="D7" i="11" s="1"/>
  <c r="C57" i="11"/>
  <c r="D62" i="11" s="1"/>
  <c r="B58" i="11"/>
  <c r="C63" i="11" s="1"/>
  <c r="C80" i="11"/>
  <c r="B46" i="11"/>
  <c r="G26" i="11" s="1"/>
  <c r="C58" i="11"/>
  <c r="D63" i="11" s="1"/>
  <c r="B55" i="11"/>
  <c r="C60" i="11" s="1"/>
  <c r="B56" i="11"/>
  <c r="C61" i="11" s="1"/>
  <c r="F28" i="11" l="1"/>
  <c r="G28" i="11" s="1"/>
  <c r="C7" i="11"/>
  <c r="D64" i="11"/>
  <c r="G27" i="11" s="1"/>
  <c r="B31" i="11"/>
  <c r="B32" i="11"/>
  <c r="D8" i="11"/>
  <c r="C64" i="11"/>
  <c r="F27" i="11" s="1"/>
  <c r="H28" i="11" l="1"/>
  <c r="B42" i="11"/>
  <c r="F26" i="11" s="1"/>
  <c r="H26" i="11" s="1"/>
  <c r="C84" i="11"/>
  <c r="F29" i="11" s="1"/>
  <c r="H29" i="11" s="1"/>
  <c r="H27" i="11"/>
</calcChain>
</file>

<file path=xl/sharedStrings.xml><?xml version="1.0" encoding="utf-8"?>
<sst xmlns="http://schemas.openxmlformats.org/spreadsheetml/2006/main" count="363" uniqueCount="226">
  <si>
    <t>Governance framework</t>
  </si>
  <si>
    <t>Check box</t>
  </si>
  <si>
    <t>Planned budget per year</t>
  </si>
  <si>
    <t>Mobility management</t>
  </si>
  <si>
    <t>;</t>
  </si>
  <si>
    <t>new buses</t>
  </si>
  <si>
    <t>new trains</t>
  </si>
  <si>
    <t>other vehicles ( e.g. e-vehicles)</t>
  </si>
  <si>
    <t>new railway track</t>
  </si>
  <si>
    <t>modernisation of railway track</t>
  </si>
  <si>
    <t>new stations, stops</t>
  </si>
  <si>
    <t>modernisation of stops, stations</t>
  </si>
  <si>
    <t>e-charging points</t>
  </si>
  <si>
    <t>DRT service</t>
  </si>
  <si>
    <t>tourist PT service during weekend</t>
  </si>
  <si>
    <t>passenger specific service (e.g. pupils, elderly, handicapped etc.)</t>
  </si>
  <si>
    <t>bus fare system</t>
  </si>
  <si>
    <t>rail fare system</t>
  </si>
  <si>
    <t>integrated fare /tariff</t>
  </si>
  <si>
    <t>one ticket for regional network</t>
  </si>
  <si>
    <t>bikesharing system</t>
  </si>
  <si>
    <t>carsharing system</t>
  </si>
  <si>
    <t>carpooling system</t>
  </si>
  <si>
    <t>smartphone ticketing app</t>
  </si>
  <si>
    <t>smart ticketing</t>
  </si>
  <si>
    <t>bus journey planner</t>
  </si>
  <si>
    <t>rail journey planner</t>
  </si>
  <si>
    <t>multimodal journey planner</t>
  </si>
  <si>
    <t xml:space="preserve">online time table </t>
  </si>
  <si>
    <t>real time table vehicle tracking</t>
  </si>
  <si>
    <t>steering or join mobility committee</t>
  </si>
  <si>
    <t>stakeholders committe</t>
  </si>
  <si>
    <t>public transport plan  (local or regional)</t>
  </si>
  <si>
    <t>SUMP plan</t>
  </si>
  <si>
    <t>promotion of new services</t>
  </si>
  <si>
    <t>promotion of sustainable mobility</t>
  </si>
  <si>
    <t>Objective 1</t>
  </si>
  <si>
    <t>e-buses</t>
  </si>
  <si>
    <t>hybrid buses</t>
  </si>
  <si>
    <t>CNG buses</t>
  </si>
  <si>
    <t>New ecological vehicles</t>
  </si>
  <si>
    <t xml:space="preserve">option 1 </t>
  </si>
  <si>
    <t>option 2</t>
  </si>
  <si>
    <t>option 3</t>
  </si>
  <si>
    <t>weight</t>
  </si>
  <si>
    <t>Objective 2</t>
  </si>
  <si>
    <t>Regular headway</t>
  </si>
  <si>
    <t>DRT</t>
  </si>
  <si>
    <t>taxi line</t>
  </si>
  <si>
    <t>Enhance the accessibility of rural areas</t>
  </si>
  <si>
    <t>Objective 2 score</t>
  </si>
  <si>
    <t>Objective 3</t>
  </si>
  <si>
    <t>one ticket</t>
  </si>
  <si>
    <t>zonal fare</t>
  </si>
  <si>
    <t>distance based fare</t>
  </si>
  <si>
    <t>Make easier the fare system</t>
  </si>
  <si>
    <t>Simple fare and tariff</t>
  </si>
  <si>
    <t>Objective 3 score</t>
  </si>
  <si>
    <t>Objective 4</t>
  </si>
  <si>
    <t>Smartphone app</t>
  </si>
  <si>
    <t>Online info panel at stops</t>
  </si>
  <si>
    <t xml:space="preserve">realtime timetable </t>
  </si>
  <si>
    <t>Enhance the PT service information for passengers</t>
  </si>
  <si>
    <t>New communication channels</t>
  </si>
  <si>
    <t>Weigth</t>
  </si>
  <si>
    <t>Option 1</t>
  </si>
  <si>
    <t>Option 2</t>
  </si>
  <si>
    <t>Option 3</t>
  </si>
  <si>
    <t>Objective 4 score</t>
  </si>
  <si>
    <t>Objective 5</t>
  </si>
  <si>
    <t>Stakeholder forum</t>
  </si>
  <si>
    <t>Join committee</t>
  </si>
  <si>
    <t>Enstablish the mobility management</t>
  </si>
  <si>
    <t>Availability of personnel steering the mobility</t>
  </si>
  <si>
    <t>Objective 5 score</t>
  </si>
  <si>
    <t>Objective1</t>
  </si>
  <si>
    <t>Objective2</t>
  </si>
  <si>
    <t>Objective3</t>
  </si>
  <si>
    <t>Objective4</t>
  </si>
  <si>
    <t>Objective5</t>
  </si>
  <si>
    <t>Scoring (1-5)</t>
  </si>
  <si>
    <t>Option / measure 1</t>
  </si>
  <si>
    <t>new PT service per day</t>
  </si>
  <si>
    <t>line length</t>
  </si>
  <si>
    <t>Comparison</t>
  </si>
  <si>
    <t>CAR</t>
  </si>
  <si>
    <t>PT</t>
  </si>
  <si>
    <t>vehicle capacity</t>
  </si>
  <si>
    <t>Travel Time</t>
  </si>
  <si>
    <t>Fuel</t>
  </si>
  <si>
    <t>Traffic accidents cost</t>
  </si>
  <si>
    <t>number of cars substituting PT capacity</t>
  </si>
  <si>
    <t>total length of vehicles in metres</t>
  </si>
  <si>
    <t>total car km performance per year</t>
  </si>
  <si>
    <t>total PT km performance per year</t>
  </si>
  <si>
    <t>Travel time by car in min</t>
  </si>
  <si>
    <t>Travel time by PT in min</t>
  </si>
  <si>
    <t>Total travel time by car</t>
  </si>
  <si>
    <t>Total travel time by PT</t>
  </si>
  <si>
    <t>price per 1 liter</t>
  </si>
  <si>
    <t>average fuel consumption per 100 km</t>
  </si>
  <si>
    <t>Total fuel cost in Euro</t>
  </si>
  <si>
    <t>Emission based on EURO IV Diesel</t>
  </si>
  <si>
    <t>car</t>
  </si>
  <si>
    <t>bus</t>
  </si>
  <si>
    <t>CO2 in g/km</t>
  </si>
  <si>
    <t>HC+ NOx in g/km</t>
  </si>
  <si>
    <t>NOx in g/km</t>
  </si>
  <si>
    <t>PM in g/km</t>
  </si>
  <si>
    <t>CO2 in tonnes per year</t>
  </si>
  <si>
    <t>HC+ NOx in tonnes per year</t>
  </si>
  <si>
    <t>NOx in tonnes per year</t>
  </si>
  <si>
    <t>PM in in tonnes per year</t>
  </si>
  <si>
    <t>reference</t>
  </si>
  <si>
    <t>https://www.vtpi.org/tca/tca0510.pdf</t>
  </si>
  <si>
    <t>https://ec.europa.eu/research/participants/documents/downloadPublic/ZXZXUWFTTjFBbHBoVlVkSkNCZGtNam5IUkg2cE5uZXI4TVNoVW90cFFSWW84NEw0Y0tCWmlBPT0=/attachment/VFEyQTQ4M3ptUWQzVVdia3drMUVaVENVTlMvMjNldkY=</t>
  </si>
  <si>
    <t>fatalities</t>
  </si>
  <si>
    <t>serious injuries</t>
  </si>
  <si>
    <t>slight injuries</t>
  </si>
  <si>
    <t>Traffic accidents TN region</t>
  </si>
  <si>
    <t>Mobility services</t>
  </si>
  <si>
    <t>Communication and information</t>
  </si>
  <si>
    <t xml:space="preserve">Target </t>
  </si>
  <si>
    <t>Categories</t>
  </si>
  <si>
    <t>Category Regional Mobility management</t>
  </si>
  <si>
    <t>BUS fuel cost per year</t>
  </si>
  <si>
    <t>Comparison with planned budget</t>
  </si>
  <si>
    <t>Economical feasibility</t>
  </si>
  <si>
    <t>ServiceMatrix</t>
  </si>
  <si>
    <t>InformationMatrix</t>
  </si>
  <si>
    <t>MobilityManagementMatrix</t>
  </si>
  <si>
    <t>InsfrastructureMatrix</t>
  </si>
  <si>
    <t xml:space="preserve">Noise </t>
  </si>
  <si>
    <t>car noise</t>
  </si>
  <si>
    <t>PT noise</t>
  </si>
  <si>
    <t>inhabitants</t>
  </si>
  <si>
    <t>% of total population in area</t>
  </si>
  <si>
    <t>Target</t>
  </si>
  <si>
    <t>INPUT parameters</t>
  </si>
  <si>
    <t>Expected available budget</t>
  </si>
  <si>
    <t>Transport infrastructure and vehicles</t>
  </si>
  <si>
    <t>Free market model</t>
  </si>
  <si>
    <t>Nationalised model</t>
  </si>
  <si>
    <t>Quasi nationalised model</t>
  </si>
  <si>
    <t>Transport community model</t>
  </si>
  <si>
    <t>Franchising model</t>
  </si>
  <si>
    <t>Strategic planning</t>
  </si>
  <si>
    <t>Private operators</t>
  </si>
  <si>
    <t>Government</t>
  </si>
  <si>
    <t>Tactical planning</t>
  </si>
  <si>
    <t>Public planning agency</t>
  </si>
  <si>
    <t>Operational planning</t>
  </si>
  <si>
    <t>Public or private operators</t>
  </si>
  <si>
    <t>none</t>
  </si>
  <si>
    <t>Planner and contractee</t>
  </si>
  <si>
    <t>Regulator</t>
  </si>
  <si>
    <t>Goverment role</t>
  </si>
  <si>
    <t>‘Turnkey’
Provider</t>
  </si>
  <si>
    <t>Planned investments (in Euro per year)</t>
  </si>
  <si>
    <t>Planned maintenance (in Euro per year)</t>
  </si>
  <si>
    <t>Myjava district</t>
  </si>
  <si>
    <t>Number of Inhabitants in region/district</t>
  </si>
  <si>
    <t>Please provide the basic input parameters (yellow cells)</t>
  </si>
  <si>
    <t>Public transport governance model in region</t>
  </si>
  <si>
    <t xml:space="preserve">Trencin region </t>
  </si>
  <si>
    <t>examples</t>
  </si>
  <si>
    <t>Dedicated excel sheets</t>
  </si>
  <si>
    <t xml:space="preserve">Current status </t>
  </si>
  <si>
    <t xml:space="preserve">Please write the list of measures </t>
  </si>
  <si>
    <t>Measures by categories (default list as an example)</t>
  </si>
  <si>
    <t>Park and Ride facility</t>
  </si>
  <si>
    <t>Bike and Ride facility</t>
  </si>
  <si>
    <t>Please enter/delete the measure according to your need</t>
  </si>
  <si>
    <t>Current status (0-no/1-present)</t>
  </si>
  <si>
    <t>Scoring of the measures (range 0 - not important -  5 extremely important)</t>
  </si>
  <si>
    <t>regular bus service with 30 min. headway during peak times</t>
  </si>
  <si>
    <t>regular bus service with at least 60 min. headway during peak-off</t>
  </si>
  <si>
    <t>MAAS concept in region</t>
  </si>
  <si>
    <t>Communication and  Information</t>
  </si>
  <si>
    <t>Criterion</t>
  </si>
  <si>
    <t>Zero carbon emission by 2030</t>
  </si>
  <si>
    <t xml:space="preserve">Option 1 </t>
  </si>
  <si>
    <t>Weight</t>
  </si>
  <si>
    <t>Objective 1 score for options</t>
  </si>
  <si>
    <t>Reduce air pollution from PT</t>
  </si>
  <si>
    <t>Reduce emission by 50 %</t>
  </si>
  <si>
    <t>Better accessibility</t>
  </si>
  <si>
    <t>Number of connections</t>
  </si>
  <si>
    <t>Number of passengers</t>
  </si>
  <si>
    <t>Number of passengers using app</t>
  </si>
  <si>
    <t>Number of feedback</t>
  </si>
  <si>
    <t>Satisfaction with providing of information</t>
  </si>
  <si>
    <t xml:space="preserve">Cost </t>
  </si>
  <si>
    <t>Feasible or not</t>
  </si>
  <si>
    <t>Integrated fare system</t>
  </si>
  <si>
    <t>Reduced number of tariffs</t>
  </si>
  <si>
    <t>Feasibile or not</t>
  </si>
  <si>
    <t>Mumber of finished measures</t>
  </si>
  <si>
    <t>Number of stakeholders involved</t>
  </si>
  <si>
    <t>Number of mobility measures in progress</t>
  </si>
  <si>
    <t>Responsible authorities</t>
  </si>
  <si>
    <t>[tones per Year]</t>
  </si>
  <si>
    <r>
      <t xml:space="preserve">The most important options to reach objective (value </t>
    </r>
    <r>
      <rPr>
        <b/>
        <sz val="11"/>
        <color theme="1"/>
        <rFont val="Calibri"/>
        <family val="2"/>
        <charset val="238"/>
      </rPr>
      <t>˃ 3)</t>
    </r>
    <r>
      <rPr>
        <b/>
        <sz val="18.899999999999999"/>
        <color theme="1"/>
        <rFont val="Calibri"/>
        <family val="2"/>
        <charset val="238"/>
      </rPr>
      <t xml:space="preserve"> </t>
    </r>
  </si>
  <si>
    <t>The most important options selected as the best (value = 5)</t>
  </si>
  <si>
    <t>Input value from inhabitants, stakeholders, etc. (example)</t>
  </si>
  <si>
    <t>Number of finished measures</t>
  </si>
  <si>
    <t>Example</t>
  </si>
  <si>
    <t>Population reached by measure</t>
  </si>
  <si>
    <t>Auxiliary parameters</t>
  </si>
  <si>
    <t>daily potential ridership 30 % of vehicle capacity</t>
  </si>
  <si>
    <t>operation costs per km</t>
  </si>
  <si>
    <t>number of working days per year</t>
  </si>
  <si>
    <t>Total operation costs</t>
  </si>
  <si>
    <t>Benefit (Savings from measure, + values)</t>
  </si>
  <si>
    <t>Comparision of the benefits and costs of car usage and public transport service (per year)</t>
  </si>
  <si>
    <t>Emissions</t>
  </si>
  <si>
    <t>[min per Year]</t>
  </si>
  <si>
    <t>[l pre Year]</t>
  </si>
  <si>
    <t>[Euro per Year]</t>
  </si>
  <si>
    <t xml:space="preserve">CAR Fuel cost per year </t>
  </si>
  <si>
    <t>Impact</t>
  </si>
  <si>
    <t>Monetary costs</t>
  </si>
  <si>
    <t>Total emission costs</t>
  </si>
  <si>
    <t>Traffic accidents costs</t>
  </si>
  <si>
    <t>Noise costs per year</t>
  </si>
  <si>
    <t>Total accident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</si>
</sst>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  <scheme val="minor"/>
    </font>
    <font>
      <b/>
      <sz val="11"/>
      <color theme="1"/>
      <name val="Calibri"/>
    </font>
    <font>
      <u/>
      <sz val="11"/>
      <color rgb="FF0000FF"/>
      <name val="Calibri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4D4D4E"/>
      <name val="Trebuchet MS"/>
      <family val="2"/>
      <charset val="238"/>
    </font>
    <font>
      <b/>
      <sz val="10"/>
      <color rgb="FF4D4D4E"/>
      <name val="Trebuchet MS"/>
      <family val="2"/>
      <charset val="238"/>
    </font>
    <font>
      <b/>
      <sz val="18.899999999999999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9" fillId="0" borderId="1" xfId="0" applyFont="1" applyBorder="1" applyAlignment="1">
      <alignment horizontal="center"/>
    </xf>
    <xf numFmtId="3" fontId="7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/>
    <xf numFmtId="0" fontId="7" fillId="0" borderId="0" xfId="0" applyFo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6" fillId="2" borderId="0" xfId="0" applyFont="1" applyFill="1" applyAlignment="1"/>
    <xf numFmtId="0" fontId="8" fillId="0" borderId="1" xfId="0" applyFont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6" fillId="0" borderId="0" xfId="0" applyNumberFormat="1" applyFont="1"/>
    <xf numFmtId="164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/>
    <xf numFmtId="165" fontId="6" fillId="0" borderId="0" xfId="0" applyNumberFormat="1" applyFont="1"/>
    <xf numFmtId="3" fontId="6" fillId="0" borderId="0" xfId="0" applyNumberFormat="1" applyFont="1"/>
    <xf numFmtId="2" fontId="6" fillId="0" borderId="0" xfId="0" applyNumberFormat="1" applyFont="1"/>
    <xf numFmtId="0" fontId="10" fillId="0" borderId="0" xfId="0" applyFont="1" applyAlignment="1"/>
    <xf numFmtId="4" fontId="6" fillId="3" borderId="0" xfId="0" applyNumberFormat="1" applyFont="1" applyFill="1"/>
    <xf numFmtId="0" fontId="0" fillId="0" borderId="0" xfId="0" applyFont="1"/>
    <xf numFmtId="0" fontId="8" fillId="0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Alignment="1"/>
    <xf numFmtId="0" fontId="1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3" fillId="4" borderId="0" xfId="0" applyFont="1" applyFill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7" borderId="0" xfId="0" applyFont="1" applyFill="1" applyAlignment="1"/>
    <xf numFmtId="0" fontId="4" fillId="0" borderId="0" xfId="0" applyFont="1"/>
    <xf numFmtId="0" fontId="11" fillId="0" borderId="0" xfId="0" applyFont="1" applyAlignment="1">
      <alignment horizontal="center"/>
    </xf>
    <xf numFmtId="0" fontId="4" fillId="0" borderId="0" xfId="0" applyFont="1" applyAlignment="1"/>
    <xf numFmtId="0" fontId="13" fillId="5" borderId="1" xfId="0" applyFont="1" applyFill="1" applyBorder="1" applyAlignment="1"/>
    <xf numFmtId="0" fontId="13" fillId="5" borderId="1" xfId="0" applyFont="1" applyFill="1" applyBorder="1"/>
    <xf numFmtId="0" fontId="9" fillId="5" borderId="1" xfId="0" applyFont="1" applyFill="1" applyBorder="1" applyAlignment="1"/>
    <xf numFmtId="0" fontId="9" fillId="0" borderId="0" xfId="0" applyFont="1" applyAlignment="1">
      <alignment horizontal="center"/>
    </xf>
    <xf numFmtId="0" fontId="13" fillId="5" borderId="6" xfId="0" applyFont="1" applyFill="1" applyBorder="1" applyAlignment="1"/>
    <xf numFmtId="0" fontId="13" fillId="5" borderId="6" xfId="0" applyFont="1" applyFill="1" applyBorder="1"/>
    <xf numFmtId="0" fontId="9" fillId="5" borderId="6" xfId="0" applyFont="1" applyFill="1" applyBorder="1" applyAlignment="1"/>
    <xf numFmtId="0" fontId="12" fillId="0" borderId="0" xfId="0" applyFont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8" fillId="8" borderId="3" xfId="0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justify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/>
    </xf>
    <xf numFmtId="0" fontId="12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4" fillId="0" borderId="3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7" borderId="0" xfId="0" applyFont="1" applyFill="1" applyAlignment="1">
      <alignment horizontal="center"/>
    </xf>
    <xf numFmtId="0" fontId="13" fillId="0" borderId="0" xfId="0" applyFont="1"/>
    <xf numFmtId="0" fontId="4" fillId="4" borderId="0" xfId="0" applyFont="1" applyFill="1" applyAlignment="1"/>
    <xf numFmtId="0" fontId="11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6" fillId="2" borderId="3" xfId="0" applyFont="1" applyFill="1" applyBorder="1" applyAlignment="1"/>
    <xf numFmtId="0" fontId="11" fillId="0" borderId="8" xfId="0" applyFont="1" applyBorder="1" applyAlignment="1">
      <alignment horizontal="center"/>
    </xf>
    <xf numFmtId="164" fontId="7" fillId="0" borderId="3" xfId="0" applyNumberFormat="1" applyFont="1" applyBorder="1"/>
    <xf numFmtId="164" fontId="6" fillId="8" borderId="3" xfId="0" applyNumberFormat="1" applyFont="1" applyFill="1" applyBorder="1"/>
    <xf numFmtId="0" fontId="6" fillId="2" borderId="3" xfId="0" applyFont="1" applyFill="1" applyBorder="1" applyAlignment="1">
      <alignment horizontal="center"/>
    </xf>
    <xf numFmtId="0" fontId="11" fillId="8" borderId="3" xfId="0" applyFont="1" applyFill="1" applyBorder="1" applyAlignment="1"/>
    <xf numFmtId="0" fontId="3" fillId="0" borderId="3" xfId="0" applyFont="1" applyBorder="1" applyAlignment="1"/>
    <xf numFmtId="164" fontId="6" fillId="0" borderId="3" xfId="0" applyNumberFormat="1" applyFont="1" applyFill="1" applyBorder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6" xfId="0" applyFont="1" applyBorder="1" applyAlignment="1"/>
    <xf numFmtId="0" fontId="2" fillId="0" borderId="0" xfId="0" applyFont="1" applyAlignment="1"/>
    <xf numFmtId="10" fontId="0" fillId="0" borderId="0" xfId="0" applyNumberFormat="1" applyFont="1"/>
    <xf numFmtId="0" fontId="4" fillId="4" borderId="0" xfId="0" applyFont="1" applyFill="1"/>
    <xf numFmtId="0" fontId="0" fillId="9" borderId="3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0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0" fontId="0" fillId="4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1" fillId="0" borderId="0" xfId="0" applyFont="1" applyAlignment="1"/>
    <xf numFmtId="0" fontId="11" fillId="0" borderId="0" xfId="0" applyFont="1" applyFill="1" applyAlignment="1"/>
    <xf numFmtId="0" fontId="1" fillId="0" borderId="0" xfId="0" applyFont="1" applyAlignment="1">
      <alignment wrapText="1"/>
    </xf>
    <xf numFmtId="10" fontId="1" fillId="0" borderId="0" xfId="0" applyNumberFormat="1" applyFont="1"/>
    <xf numFmtId="10" fontId="1" fillId="0" borderId="0" xfId="0" applyNumberFormat="1" applyFont="1" applyAlignment="1"/>
  </cellXfs>
  <cellStyles count="1">
    <cellStyle name="Normálne" xfId="0" builtinId="0"/>
  </cellStyles>
  <dxfs count="1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92D05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92D05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sk-SK" sz="1400" b="1">
                <a:solidFill>
                  <a:sysClr val="windowText" lastClr="000000"/>
                </a:solidFill>
                <a:latin typeface="+mn-lt"/>
              </a:rPr>
              <a:t>Objective 1 - reduce air pollution from PT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InfrastructureMatrix!$D$2</c:f>
              <c:strCache>
                <c:ptCount val="1"/>
                <c:pt idx="0">
                  <c:v>e-buses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InfrastructureMatrix!$C$3:$C$11</c15:sqref>
                  </c15:fullRef>
                </c:ext>
              </c:extLst>
              <c:f>InfrastructureMatrix!$C$9:$C$11</c:f>
              <c:strCache>
                <c:ptCount val="3"/>
                <c:pt idx="0">
                  <c:v>Reduce emission by 50 %</c:v>
                </c:pt>
                <c:pt idx="1">
                  <c:v>Zero carbon emission by 2030</c:v>
                </c:pt>
                <c:pt idx="2">
                  <c:v>Objective 1 score for options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InfrastructureMatrix!$D$3:$D$11</c15:sqref>
                  </c15:fullRef>
                </c:ext>
              </c:extLst>
              <c:f>InfrastructureMatrix!$D$9:$D$11</c:f>
              <c:numCache>
                <c:formatCode>General</c:formatCode>
                <c:ptCount val="3"/>
                <c:pt idx="0" formatCode="#\ ##0.0">
                  <c:v>1.6</c:v>
                </c:pt>
                <c:pt idx="1" formatCode="#\ ##0.0">
                  <c:v>3</c:v>
                </c:pt>
                <c:pt idx="2" formatCode="#\ ##0.0">
                  <c:v>4.5999999999999996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CB-469E-8490-F79A6178D22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InfrastructureMatrix!$E$2</c:f>
              <c:strCache>
                <c:ptCount val="1"/>
                <c:pt idx="0">
                  <c:v>hybrid buses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InfrastructureMatrix!$C$3:$C$11</c15:sqref>
                  </c15:fullRef>
                </c:ext>
              </c:extLst>
              <c:f>InfrastructureMatrix!$C$9:$C$11</c:f>
              <c:strCache>
                <c:ptCount val="3"/>
                <c:pt idx="0">
                  <c:v>Reduce emission by 50 %</c:v>
                </c:pt>
                <c:pt idx="1">
                  <c:v>Zero carbon emission by 2030</c:v>
                </c:pt>
                <c:pt idx="2">
                  <c:v>Objective 1 score for options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InfrastructureMatrix!$E$3:$E$11</c15:sqref>
                  </c15:fullRef>
                </c:ext>
              </c:extLst>
              <c:f>InfrastructureMatrix!$E$9:$E$11</c:f>
              <c:numCache>
                <c:formatCode>General</c:formatCode>
                <c:ptCount val="3"/>
                <c:pt idx="0" formatCode="#\ ##0.0">
                  <c:v>1.2000000000000002</c:v>
                </c:pt>
                <c:pt idx="1" formatCode="#\ ##0.0">
                  <c:v>2.4</c:v>
                </c:pt>
                <c:pt idx="2" formatCode="#\ ##0.0">
                  <c:v>3.6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CB-469E-8490-F79A6178D22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InfrastructureMatrix!$F$2</c:f>
              <c:strCache>
                <c:ptCount val="1"/>
                <c:pt idx="0">
                  <c:v>CNG buses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InfrastructureMatrix!$C$3:$C$11</c15:sqref>
                  </c15:fullRef>
                </c:ext>
              </c:extLst>
              <c:f>InfrastructureMatrix!$C$9:$C$11</c:f>
              <c:strCache>
                <c:ptCount val="3"/>
                <c:pt idx="0">
                  <c:v>Reduce emission by 50 %</c:v>
                </c:pt>
                <c:pt idx="1">
                  <c:v>Zero carbon emission by 2030</c:v>
                </c:pt>
                <c:pt idx="2">
                  <c:v>Objective 1 score for options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InfrastructureMatrix!$F$3:$F$11</c15:sqref>
                  </c15:fullRef>
                </c:ext>
              </c:extLst>
              <c:f>InfrastructureMatrix!$F$9:$F$11</c:f>
              <c:numCache>
                <c:formatCode>General</c:formatCode>
                <c:ptCount val="3"/>
                <c:pt idx="0" formatCode="#\ ##0.0">
                  <c:v>1.2000000000000002</c:v>
                </c:pt>
                <c:pt idx="1" formatCode="#\ ##0.0">
                  <c:v>1.7999999999999998</c:v>
                </c:pt>
                <c:pt idx="2" formatCode="#\ ##0.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3CB-469E-8490-F79A6178D22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209264"/>
        <c:axId val="1299206000"/>
      </c:barChart>
      <c:catAx>
        <c:axId val="129920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k-SK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06000"/>
        <c:crosses val="autoZero"/>
        <c:auto val="1"/>
        <c:lblAlgn val="ctr"/>
        <c:lblOffset val="100"/>
        <c:noMultiLvlLbl val="1"/>
      </c:catAx>
      <c:valAx>
        <c:axId val="12992060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k-SK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092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200" b="0">
              <a:solidFill>
                <a:srgbClr val="1A1A1A"/>
              </a:solidFill>
              <a:latin typeface="+mn-lt"/>
            </a:defRPr>
          </a:pPr>
          <a:endParaRPr lang="sk-S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Noise [Euro</a:t>
            </a:r>
            <a:r>
              <a:rPr lang="sk-SK"/>
              <a:t> per Year</a:t>
            </a:r>
            <a:r>
              <a:rPr lang="en-US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(Evaluation!$F$24,Evaluation!$G$24)</c:f>
              <c:strCache>
                <c:ptCount val="2"/>
                <c:pt idx="0">
                  <c:v>CAR</c:v>
                </c:pt>
                <c:pt idx="1">
                  <c:v>PT</c:v>
                </c:pt>
              </c:strCache>
            </c:strRef>
          </c:cat>
          <c:val>
            <c:numRef>
              <c:f>(Evaluation!$F$29,Evaluation!$G$29)</c:f>
              <c:numCache>
                <c:formatCode>General</c:formatCode>
                <c:ptCount val="2"/>
                <c:pt idx="0">
                  <c:v>1694.8575000000001</c:v>
                </c:pt>
                <c:pt idx="1">
                  <c:v>122.4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6F-4F1E-B993-7C731780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73280"/>
        <c:axId val="1300274368"/>
      </c:barChart>
      <c:catAx>
        <c:axId val="130027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74368"/>
        <c:crosses val="autoZero"/>
        <c:auto val="1"/>
        <c:lblAlgn val="ctr"/>
        <c:lblOffset val="100"/>
        <c:noMultiLvlLbl val="0"/>
      </c:catAx>
      <c:valAx>
        <c:axId val="13002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73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sk-SK" sz="1400" b="0">
                <a:solidFill>
                  <a:sysClr val="windowText" lastClr="000000"/>
                </a:solidFill>
                <a:latin typeface="+mn-lt"/>
              </a:rPr>
              <a:t>Objective 2 - Enhance</a:t>
            </a:r>
            <a:r>
              <a:rPr lang="sk-SK" sz="1400" b="0" baseline="0">
                <a:solidFill>
                  <a:sysClr val="windowText" lastClr="000000"/>
                </a:solidFill>
                <a:latin typeface="+mn-lt"/>
              </a:rPr>
              <a:t> the accessibility of rural areas</a:t>
            </a:r>
            <a:endParaRPr lang="sk-SK" sz="1400" b="0">
              <a:solidFill>
                <a:sysClr val="windowText" lastClr="000000"/>
              </a:solidFill>
              <a:latin typeface="+mn-lt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ServicesMatrix!$D$2</c:f>
              <c:strCache>
                <c:ptCount val="1"/>
                <c:pt idx="0">
                  <c:v>Regular headway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ServicesMatrix!$C$3:$C$8</c15:sqref>
                  </c15:fullRef>
                </c:ext>
              </c:extLst>
              <c:f>ServicesMatrix!$C$6:$C$8</c:f>
              <c:strCache>
                <c:ptCount val="3"/>
                <c:pt idx="0">
                  <c:v>Number of connections</c:v>
                </c:pt>
                <c:pt idx="1">
                  <c:v>Number of passengers</c:v>
                </c:pt>
                <c:pt idx="2">
                  <c:v>Objective 2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ServicesMatrix!$D$3:$D$8</c15:sqref>
                  </c15:fullRef>
                </c:ext>
              </c:extLst>
              <c:f>ServicesMatrix!$D$6:$D$8</c:f>
              <c:numCache>
                <c:formatCode>General</c:formatCode>
                <c:ptCount val="3"/>
                <c:pt idx="0" formatCode="#\ ##0.0">
                  <c:v>2.5</c:v>
                </c:pt>
                <c:pt idx="1" formatCode="#\ ##0.0">
                  <c:v>2.5</c:v>
                </c:pt>
                <c:pt idx="2" formatCode="#\ ##0.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C-4262-B2C0-B2E684B4CC2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ServicesMatrix!$E$2</c:f>
              <c:strCache>
                <c:ptCount val="1"/>
                <c:pt idx="0">
                  <c:v>DRT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ServicesMatrix!$C$3:$C$8</c15:sqref>
                  </c15:fullRef>
                </c:ext>
              </c:extLst>
              <c:f>ServicesMatrix!$C$6:$C$8</c:f>
              <c:strCache>
                <c:ptCount val="3"/>
                <c:pt idx="0">
                  <c:v>Number of connections</c:v>
                </c:pt>
                <c:pt idx="1">
                  <c:v>Number of passengers</c:v>
                </c:pt>
                <c:pt idx="2">
                  <c:v>Objective 2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ServicesMatrix!$E$3:$E$8</c15:sqref>
                  </c15:fullRef>
                </c:ext>
              </c:extLst>
              <c:f>ServicesMatrix!$E$6:$E$8</c:f>
              <c:numCache>
                <c:formatCode>General</c:formatCode>
                <c:ptCount val="3"/>
                <c:pt idx="0" formatCode="#,##0.00">
                  <c:v>1.5</c:v>
                </c:pt>
                <c:pt idx="1" formatCode="#,##0.00">
                  <c:v>2.5</c:v>
                </c:pt>
                <c:pt idx="2" formatCode="#,##0.0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C-4262-B2C0-B2E684B4CC2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ServicesMatrix!$F$2</c:f>
              <c:strCache>
                <c:ptCount val="1"/>
                <c:pt idx="0">
                  <c:v>taxi line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ServicesMatrix!$C$3:$C$8</c15:sqref>
                  </c15:fullRef>
                </c:ext>
              </c:extLst>
              <c:f>ServicesMatrix!$C$6:$C$8</c:f>
              <c:strCache>
                <c:ptCount val="3"/>
                <c:pt idx="0">
                  <c:v>Number of connections</c:v>
                </c:pt>
                <c:pt idx="1">
                  <c:v>Number of passengers</c:v>
                </c:pt>
                <c:pt idx="2">
                  <c:v>Objective 2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ServicesMatrix!$F$3:$F$8</c15:sqref>
                  </c15:fullRef>
                </c:ext>
              </c:extLst>
              <c:f>ServicesMatrix!$F$6:$F$8</c:f>
              <c:numCache>
                <c:formatCode>General</c:formatCode>
                <c:ptCount val="3"/>
                <c:pt idx="0" formatCode="#,##0">
                  <c:v>1</c:v>
                </c:pt>
                <c:pt idx="1" formatCode="#,##0">
                  <c:v>1</c:v>
                </c:pt>
                <c:pt idx="2" formatCode="#,##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CC-4262-B2C0-B2E684B4CC25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211440"/>
        <c:axId val="1299206544"/>
      </c:barChart>
      <c:catAx>
        <c:axId val="129921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sk-SK" b="0">
                    <a:solidFill>
                      <a:srgbClr val="000000"/>
                    </a:solidFill>
                    <a:latin typeface="+mn-lt"/>
                  </a:rPr>
                  <a:t>Measures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06544"/>
        <c:crosses val="autoZero"/>
        <c:auto val="1"/>
        <c:lblAlgn val="ctr"/>
        <c:lblOffset val="100"/>
        <c:noMultiLvlLbl val="1"/>
      </c:catAx>
      <c:valAx>
        <c:axId val="12992065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k-SK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114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sk-S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sk-SK" sz="1400" b="0">
                <a:solidFill>
                  <a:sysClr val="windowText" lastClr="000000"/>
                </a:solidFill>
                <a:latin typeface="+mn-lt"/>
              </a:rPr>
              <a:t>Objective 3 - Make easier the fare system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ServicesMatrix!$D$15</c:f>
              <c:strCache>
                <c:ptCount val="1"/>
                <c:pt idx="0">
                  <c:v>one ticket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ServicesMatrix!$C$16:$C$21</c15:sqref>
                  </c15:fullRef>
                </c:ext>
              </c:extLst>
              <c:f>ServicesMatrix!$C$19:$C$21</c:f>
              <c:strCache>
                <c:ptCount val="3"/>
                <c:pt idx="0">
                  <c:v>Reduced number of tariffs</c:v>
                </c:pt>
                <c:pt idx="1">
                  <c:v>Integrated fare system</c:v>
                </c:pt>
                <c:pt idx="2">
                  <c:v>Objective 3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ServicesMatrix!$D$16:$D$21</c15:sqref>
                  </c15:fullRef>
                </c:ext>
              </c:extLst>
              <c:f>ServicesMatrix!$D$19:$D$21</c:f>
              <c:numCache>
                <c:formatCode>General</c:formatCode>
                <c:ptCount val="3"/>
                <c:pt idx="0" formatCode="#\ ##0.0">
                  <c:v>2.5</c:v>
                </c:pt>
                <c:pt idx="1" formatCode="#\ ##0.0">
                  <c:v>2</c:v>
                </c:pt>
                <c:pt idx="2" formatCode="#\ ##0.0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52-4DEB-8C40-5CC121936482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tx>
            <c:strRef>
              <c:f>ServicesMatrix!$E$15</c:f>
              <c:strCache>
                <c:ptCount val="1"/>
                <c:pt idx="0">
                  <c:v>zonal fare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ServicesMatrix!$C$16:$C$21</c15:sqref>
                  </c15:fullRef>
                </c:ext>
              </c:extLst>
              <c:f>ServicesMatrix!$C$19:$C$21</c:f>
              <c:strCache>
                <c:ptCount val="3"/>
                <c:pt idx="0">
                  <c:v>Reduced number of tariffs</c:v>
                </c:pt>
                <c:pt idx="1">
                  <c:v>Integrated fare system</c:v>
                </c:pt>
                <c:pt idx="2">
                  <c:v>Objective 3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ServicesMatrix!$E$16:$E$21</c15:sqref>
                  </c15:fullRef>
                </c:ext>
              </c:extLst>
              <c:f>ServicesMatrix!$E$19:$E$21</c:f>
              <c:numCache>
                <c:formatCode>General</c:formatCode>
                <c:ptCount val="3"/>
                <c:pt idx="0" formatCode="#\ ##0.0">
                  <c:v>2</c:v>
                </c:pt>
                <c:pt idx="1" formatCode="#\ ##0.0">
                  <c:v>2</c:v>
                </c:pt>
                <c:pt idx="2" formatCode="#\ ##0.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52-4DEB-8C40-5CC121936482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tx>
            <c:strRef>
              <c:f>ServicesMatrix!$F$15</c:f>
              <c:strCache>
                <c:ptCount val="1"/>
                <c:pt idx="0">
                  <c:v>distance based fare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extLst>
                <c:ext xmlns:c15="http://schemas.microsoft.com/office/drawing/2012/chart" uri="{02D57815-91ED-43cb-92C2-25804820EDAC}">
                  <c15:fullRef>
                    <c15:sqref>ServicesMatrix!$C$16:$C$21</c15:sqref>
                  </c15:fullRef>
                </c:ext>
              </c:extLst>
              <c:f>ServicesMatrix!$C$19:$C$21</c:f>
              <c:strCache>
                <c:ptCount val="3"/>
                <c:pt idx="0">
                  <c:v>Reduced number of tariffs</c:v>
                </c:pt>
                <c:pt idx="1">
                  <c:v>Integrated fare system</c:v>
                </c:pt>
                <c:pt idx="2">
                  <c:v>Objective 3 score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ServicesMatrix!$F$16:$F$21</c15:sqref>
                  </c15:fullRef>
                </c:ext>
              </c:extLst>
              <c:f>ServicesMatrix!$F$19:$F$21</c:f>
              <c:numCache>
                <c:formatCode>General</c:formatCode>
                <c:ptCount val="3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152-4DEB-8C40-5CC121936482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211984"/>
        <c:axId val="1299210352"/>
      </c:barChart>
      <c:catAx>
        <c:axId val="129921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k-SK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10352"/>
        <c:crosses val="autoZero"/>
        <c:auto val="1"/>
        <c:lblAlgn val="ctr"/>
        <c:lblOffset val="100"/>
        <c:noMultiLvlLbl val="1"/>
      </c:catAx>
      <c:valAx>
        <c:axId val="12992103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sk-SK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sk-SK"/>
          </a:p>
        </c:txPr>
        <c:crossAx val="12992119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sk-SK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Objective 4</a:t>
            </a:r>
            <a:r>
              <a:rPr lang="en-US" sz="1800" b="0" i="0" baseline="0">
                <a:effectLst/>
              </a:rPr>
              <a:t> </a:t>
            </a:r>
            <a:r>
              <a:rPr lang="sk-SK" sz="1800" b="0" i="0" baseline="0">
                <a:effectLst/>
              </a:rPr>
              <a:t>- Enhance PT service information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InformationMatrix!$C$8:$C$11</c:f>
              <c:strCache>
                <c:ptCount val="4"/>
                <c:pt idx="0">
                  <c:v>Number of passengers using app</c:v>
                </c:pt>
                <c:pt idx="1">
                  <c:v>Number of feedback</c:v>
                </c:pt>
                <c:pt idx="2">
                  <c:v>Satisfaction with providing of information</c:v>
                </c:pt>
                <c:pt idx="3">
                  <c:v>Objective 4 score</c:v>
                </c:pt>
              </c:strCache>
            </c:strRef>
          </c:cat>
          <c:val>
            <c:numRef>
              <c:f>InformationMatrix!$D$8:$D$11</c:f>
              <c:numCache>
                <c:formatCode>General</c:formatCode>
                <c:ptCount val="4"/>
                <c:pt idx="0">
                  <c:v>2</c:v>
                </c:pt>
                <c:pt idx="1">
                  <c:v>1.2</c:v>
                </c:pt>
                <c:pt idx="2">
                  <c:v>1.5</c:v>
                </c:pt>
                <c:pt idx="3">
                  <c:v>4.7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79-4B2E-BEDE-697DF8B2F3D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InformationMatrix!$C$8:$C$11</c:f>
              <c:strCache>
                <c:ptCount val="4"/>
                <c:pt idx="0">
                  <c:v>Number of passengers using app</c:v>
                </c:pt>
                <c:pt idx="1">
                  <c:v>Number of feedback</c:v>
                </c:pt>
                <c:pt idx="2">
                  <c:v>Satisfaction with providing of information</c:v>
                </c:pt>
                <c:pt idx="3">
                  <c:v>Objective 4 score</c:v>
                </c:pt>
              </c:strCache>
            </c:strRef>
          </c:cat>
          <c:val>
            <c:numRef>
              <c:f>InformationMatrix!$E$8:$E$11</c:f>
              <c:numCache>
                <c:formatCode>General</c:formatCode>
                <c:ptCount val="4"/>
                <c:pt idx="0">
                  <c:v>1.2000000000000002</c:v>
                </c:pt>
                <c:pt idx="1">
                  <c:v>1.2</c:v>
                </c:pt>
                <c:pt idx="2">
                  <c:v>1.5</c:v>
                </c:pt>
                <c:pt idx="3">
                  <c:v>3.9000000000000004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79-4B2E-BEDE-697DF8B2F3D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InformationMatrix!$C$8:$C$11</c:f>
              <c:strCache>
                <c:ptCount val="4"/>
                <c:pt idx="0">
                  <c:v>Number of passengers using app</c:v>
                </c:pt>
                <c:pt idx="1">
                  <c:v>Number of feedback</c:v>
                </c:pt>
                <c:pt idx="2">
                  <c:v>Satisfaction with providing of information</c:v>
                </c:pt>
                <c:pt idx="3">
                  <c:v>Objective 4 score</c:v>
                </c:pt>
              </c:strCache>
            </c:strRef>
          </c:cat>
          <c:val>
            <c:numRef>
              <c:f>InformationMatrix!$F$8:$F$11</c:f>
              <c:numCache>
                <c:formatCode>General</c:formatCode>
                <c:ptCount val="4"/>
                <c:pt idx="0">
                  <c:v>0.4</c:v>
                </c:pt>
                <c:pt idx="1">
                  <c:v>0.89999999999999991</c:v>
                </c:pt>
                <c:pt idx="2">
                  <c:v>0.89999999999999991</c:v>
                </c:pt>
                <c:pt idx="3">
                  <c:v>2.1999999999999997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79-4B2E-BEDE-697DF8B2F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212528"/>
        <c:axId val="1299207632"/>
      </c:barChart>
      <c:catAx>
        <c:axId val="129921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99207632"/>
        <c:crosses val="autoZero"/>
        <c:auto val="1"/>
        <c:lblAlgn val="ctr"/>
        <c:lblOffset val="100"/>
        <c:noMultiLvlLbl val="0"/>
      </c:catAx>
      <c:valAx>
        <c:axId val="129920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9921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Objective 5 evaluation</a:t>
            </a:r>
          </a:p>
        </c:rich>
      </c:tx>
      <c:layout>
        <c:manualLayout>
          <c:xMode val="edge"/>
          <c:yMode val="edge"/>
          <c:x val="0.4038748906386701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MobilityManagementMatrix!$D$7</c:f>
              <c:strCache>
                <c:ptCount val="1"/>
                <c:pt idx="0">
                  <c:v>Option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MobilityManagementMatrix!$C$8:$C$11</c:f>
              <c:strCache>
                <c:ptCount val="4"/>
                <c:pt idx="0">
                  <c:v>Number of stakeholders involved</c:v>
                </c:pt>
                <c:pt idx="1">
                  <c:v>Number of mobility measures in progress</c:v>
                </c:pt>
                <c:pt idx="2">
                  <c:v>Mumber of finished measures</c:v>
                </c:pt>
                <c:pt idx="3">
                  <c:v>Objective 5 score</c:v>
                </c:pt>
              </c:strCache>
            </c:strRef>
          </c:cat>
          <c:val>
            <c:numRef>
              <c:f>MobilityManagementMatrix!$D$8:$D$11</c:f>
              <c:numCache>
                <c:formatCode>General</c:formatCode>
                <c:ptCount val="4"/>
                <c:pt idx="0">
                  <c:v>0.4</c:v>
                </c:pt>
                <c:pt idx="1">
                  <c:v>0.60000000000000009</c:v>
                </c:pt>
                <c:pt idx="2">
                  <c:v>1.7999999999999998</c:v>
                </c:pt>
                <c:pt idx="3">
                  <c:v>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D1-427E-ABE6-F059C1AACF08}"/>
            </c:ext>
          </c:extLst>
        </c:ser>
        <c:ser>
          <c:idx val="1"/>
          <c:order val="1"/>
          <c:tx>
            <c:strRef>
              <c:f>MobilityManagementMatrix!$E$7</c:f>
              <c:strCache>
                <c:ptCount val="1"/>
                <c:pt idx="0">
                  <c:v>Option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MobilityManagementMatrix!$C$8:$C$11</c:f>
              <c:strCache>
                <c:ptCount val="4"/>
                <c:pt idx="0">
                  <c:v>Number of stakeholders involved</c:v>
                </c:pt>
                <c:pt idx="1">
                  <c:v>Number of mobility measures in progress</c:v>
                </c:pt>
                <c:pt idx="2">
                  <c:v>Mumber of finished measures</c:v>
                </c:pt>
                <c:pt idx="3">
                  <c:v>Objective 5 score</c:v>
                </c:pt>
              </c:strCache>
            </c:strRef>
          </c:cat>
          <c:val>
            <c:numRef>
              <c:f>MobilityManagementMatrix!$E$8:$E$11</c:f>
              <c:numCache>
                <c:formatCode>General</c:formatCode>
                <c:ptCount val="4"/>
                <c:pt idx="0">
                  <c:v>0.4</c:v>
                </c:pt>
                <c:pt idx="1">
                  <c:v>0.60000000000000009</c:v>
                </c:pt>
                <c:pt idx="2">
                  <c:v>1.7999999999999998</c:v>
                </c:pt>
                <c:pt idx="3">
                  <c:v>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D1-427E-ABE6-F059C1AACF08}"/>
            </c:ext>
          </c:extLst>
        </c:ser>
        <c:ser>
          <c:idx val="2"/>
          <c:order val="2"/>
          <c:tx>
            <c:strRef>
              <c:f>MobilityManagementMatrix!$F$7</c:f>
              <c:strCache>
                <c:ptCount val="1"/>
                <c:pt idx="0">
                  <c:v>Option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MobilityManagementMatrix!$C$8:$C$11</c:f>
              <c:strCache>
                <c:ptCount val="4"/>
                <c:pt idx="0">
                  <c:v>Number of stakeholders involved</c:v>
                </c:pt>
                <c:pt idx="1">
                  <c:v>Number of mobility measures in progress</c:v>
                </c:pt>
                <c:pt idx="2">
                  <c:v>Mumber of finished measures</c:v>
                </c:pt>
                <c:pt idx="3">
                  <c:v>Objective 5 score</c:v>
                </c:pt>
              </c:strCache>
            </c:strRef>
          </c:cat>
          <c:val>
            <c:numRef>
              <c:f>MobilityManagementMatrix!$F$8:$F$11</c:f>
              <c:numCache>
                <c:formatCode>General</c:formatCode>
                <c:ptCount val="4"/>
                <c:pt idx="0">
                  <c:v>0.4</c:v>
                </c:pt>
                <c:pt idx="1">
                  <c:v>0.60000000000000009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9D1-427E-ABE6-F059C1AAC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85792"/>
        <c:axId val="1300282528"/>
      </c:barChart>
      <c:catAx>
        <c:axId val="130028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2528"/>
        <c:crosses val="autoZero"/>
        <c:auto val="1"/>
        <c:lblAlgn val="ctr"/>
        <c:lblOffset val="100"/>
        <c:noMultiLvlLbl val="0"/>
      </c:catAx>
      <c:valAx>
        <c:axId val="13002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Travel time [min]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Evaluation!$F$24:$G$24</c:f>
              <c:strCache>
                <c:ptCount val="2"/>
                <c:pt idx="0">
                  <c:v>CAR</c:v>
                </c:pt>
                <c:pt idx="1">
                  <c:v>PT</c:v>
                </c:pt>
              </c:strCache>
            </c:strRef>
          </c:cat>
          <c:val>
            <c:numRef>
              <c:f>Evaluation!$F$25:$G$25</c:f>
              <c:numCache>
                <c:formatCode>General</c:formatCode>
                <c:ptCount val="2"/>
                <c:pt idx="0">
                  <c:v>56969.999999999993</c:v>
                </c:pt>
                <c:pt idx="1">
                  <c:v>115200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82-4F60-9C54-C9A892BB5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80896"/>
        <c:axId val="1300278720"/>
      </c:barChart>
      <c:catAx>
        <c:axId val="13002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78720"/>
        <c:crosses val="autoZero"/>
        <c:auto val="1"/>
        <c:lblAlgn val="ctr"/>
        <c:lblOffset val="100"/>
        <c:noMultiLvlLbl val="0"/>
      </c:catAx>
      <c:valAx>
        <c:axId val="13002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Fuel [L]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(Evaluation!$F$24,Evaluation!$G$24)</c:f>
              <c:strCache>
                <c:ptCount val="2"/>
                <c:pt idx="0">
                  <c:v>CAR</c:v>
                </c:pt>
                <c:pt idx="1">
                  <c:v>PT</c:v>
                </c:pt>
              </c:strCache>
            </c:strRef>
          </c:cat>
          <c:val>
            <c:numRef>
              <c:f>(Evaluation!$F$26,Evaluation!$G$26)</c:f>
              <c:numCache>
                <c:formatCode>General</c:formatCode>
                <c:ptCount val="2"/>
                <c:pt idx="0" formatCode="#,##0.00">
                  <c:v>2135520.4499999997</c:v>
                </c:pt>
                <c:pt idx="1">
                  <c:v>77112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AA-4B60-B4BE-55E69344F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73824"/>
        <c:axId val="1300277632"/>
      </c:barChart>
      <c:catAx>
        <c:axId val="13002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77632"/>
        <c:crosses val="autoZero"/>
        <c:auto val="1"/>
        <c:lblAlgn val="ctr"/>
        <c:lblOffset val="100"/>
        <c:noMultiLvlLbl val="0"/>
      </c:catAx>
      <c:valAx>
        <c:axId val="130027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Emissions [tones per Year]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(Evaluation!$F$24,Evaluation!$G$24)</c:f>
              <c:strCache>
                <c:ptCount val="2"/>
                <c:pt idx="0">
                  <c:v>CAR</c:v>
                </c:pt>
                <c:pt idx="1">
                  <c:v>PT</c:v>
                </c:pt>
              </c:strCache>
            </c:strRef>
          </c:cat>
          <c:val>
            <c:numRef>
              <c:f>(Evaluation!$F$27,Evaluation!$G$27)</c:f>
              <c:numCache>
                <c:formatCode>0.0</c:formatCode>
                <c:ptCount val="2"/>
                <c:pt idx="0" formatCode="#,##0.00">
                  <c:v>91219.259076923074</c:v>
                </c:pt>
                <c:pt idx="1">
                  <c:v>142.7184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E3-43A4-884B-8F675D66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81984"/>
        <c:axId val="1300286336"/>
      </c:barChart>
      <c:catAx>
        <c:axId val="13002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6336"/>
        <c:crosses val="autoZero"/>
        <c:auto val="1"/>
        <c:lblAlgn val="ctr"/>
        <c:lblOffset val="100"/>
        <c:noMultiLvlLbl val="0"/>
      </c:catAx>
      <c:valAx>
        <c:axId val="130028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Traffic</a:t>
            </a:r>
            <a:r>
              <a:rPr lang="sk-SK" baseline="0"/>
              <a:t> accidents cost </a:t>
            </a:r>
            <a:r>
              <a:rPr lang="en-US" baseline="0"/>
              <a:t>[Euro</a:t>
            </a:r>
            <a:r>
              <a:rPr lang="sk-SK" baseline="0"/>
              <a:t> per Year</a:t>
            </a:r>
            <a:r>
              <a:rPr lang="en-US" baseline="0"/>
              <a:t>]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(Evaluation!$F$24,Evaluation!$G$24)</c:f>
              <c:strCache>
                <c:ptCount val="2"/>
                <c:pt idx="0">
                  <c:v>CAR</c:v>
                </c:pt>
                <c:pt idx="1">
                  <c:v>PT</c:v>
                </c:pt>
              </c:strCache>
            </c:strRef>
          </c:cat>
          <c:val>
            <c:numRef>
              <c:f>(Evaluation!$F$28,Evaluation!$G$28)</c:f>
              <c:numCache>
                <c:formatCode>#,##0.00</c:formatCode>
                <c:ptCount val="2"/>
                <c:pt idx="0">
                  <c:v>88960000</c:v>
                </c:pt>
                <c:pt idx="1">
                  <c:v>8896000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8C-4CB4-AAED-1F56395B4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283072"/>
        <c:axId val="1300288512"/>
      </c:barChart>
      <c:catAx>
        <c:axId val="13002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8512"/>
        <c:crosses val="autoZero"/>
        <c:auto val="1"/>
        <c:lblAlgn val="ctr"/>
        <c:lblOffset val="100"/>
        <c:noMultiLvlLbl val="0"/>
      </c:catAx>
      <c:valAx>
        <c:axId val="130028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300283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12</xdr:row>
      <xdr:rowOff>180975</xdr:rowOff>
    </xdr:from>
    <xdr:ext cx="5229225" cy="3495676"/>
    <xdr:graphicFrame macro="">
      <xdr:nvGraphicFramePr>
        <xdr:cNvPr id="886477225" name="Chart 1" title="Graf">
          <a:extLst>
            <a:ext uri="{FF2B5EF4-FFF2-40B4-BE49-F238E27FC236}">
              <a16:creationId xmlns:a16="http://schemas.microsoft.com/office/drawing/2014/main" xmlns="" id="{00000000-0008-0000-0200-0000A991D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285751</xdr:colOff>
      <xdr:row>22</xdr:row>
      <xdr:rowOff>17689</xdr:rowOff>
    </xdr:from>
    <xdr:ext cx="5715000" cy="3533775"/>
    <xdr:graphicFrame macro="">
      <xdr:nvGraphicFramePr>
        <xdr:cNvPr id="140163312" name="Chart 2" title="Graf">
          <a:extLst>
            <a:ext uri="{FF2B5EF4-FFF2-40B4-BE49-F238E27FC236}">
              <a16:creationId xmlns:a16="http://schemas.microsoft.com/office/drawing/2014/main" xmlns="" id="{00000000-0008-0000-0400-0000F0B85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681718</xdr:colOff>
      <xdr:row>22</xdr:row>
      <xdr:rowOff>27214</xdr:rowOff>
    </xdr:from>
    <xdr:ext cx="5715000" cy="3533775"/>
    <xdr:graphicFrame macro="">
      <xdr:nvGraphicFramePr>
        <xdr:cNvPr id="60271819" name="Chart 3" title="Graf">
          <a:extLst>
            <a:ext uri="{FF2B5EF4-FFF2-40B4-BE49-F238E27FC236}">
              <a16:creationId xmlns:a16="http://schemas.microsoft.com/office/drawing/2014/main" xmlns="" id="{00000000-0008-0000-0400-0000CBAC97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13</xdr:row>
      <xdr:rowOff>0</xdr:rowOff>
    </xdr:from>
    <xdr:to>
      <xdr:col>2</xdr:col>
      <xdr:colOff>2447925</xdr:colOff>
      <xdr:row>27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642936</xdr:colOff>
      <xdr:row>12</xdr:row>
      <xdr:rowOff>85725</xdr:rowOff>
    </xdr:from>
    <xdr:to>
      <xdr:col>3</xdr:col>
      <xdr:colOff>1019174</xdr:colOff>
      <xdr:row>31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9525</xdr:rowOff>
    </xdr:from>
    <xdr:to>
      <xdr:col>3</xdr:col>
      <xdr:colOff>114300</xdr:colOff>
      <xdr:row>45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223836</xdr:colOff>
      <xdr:row>31</xdr:row>
      <xdr:rowOff>9525</xdr:rowOff>
    </xdr:from>
    <xdr:to>
      <xdr:col>4</xdr:col>
      <xdr:colOff>1524000</xdr:colOff>
      <xdr:row>45</xdr:row>
      <xdr:rowOff>104775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1633537</xdr:colOff>
      <xdr:row>31</xdr:row>
      <xdr:rowOff>0</xdr:rowOff>
    </xdr:from>
    <xdr:to>
      <xdr:col>7</xdr:col>
      <xdr:colOff>257175</xdr:colOff>
      <xdr:row>45</xdr:row>
      <xdr:rowOff>114300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366713</xdr:colOff>
      <xdr:row>31</xdr:row>
      <xdr:rowOff>9524</xdr:rowOff>
    </xdr:from>
    <xdr:to>
      <xdr:col>8</xdr:col>
      <xdr:colOff>295276</xdr:colOff>
      <xdr:row>45</xdr:row>
      <xdr:rowOff>114299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390525</xdr:colOff>
      <xdr:row>31</xdr:row>
      <xdr:rowOff>9524</xdr:rowOff>
    </xdr:from>
    <xdr:to>
      <xdr:col>10</xdr:col>
      <xdr:colOff>171450</xdr:colOff>
      <xdr:row>45</xdr:row>
      <xdr:rowOff>123825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c.europa.eu/research/participants/documents/downloadPublic/ZXZXUWFTTjFBbHBoVlVkSkNCZGtNam5IUkg2cE5uZXI4TVNoVW90cFFSWW84NEw0Y0tCWmlBPT0=/attachment/VFEyQTQ4M3ptUWQzVVdia3drMUVaVENVTlMvMjNldkY=" TargetMode="External"/><Relationship Id="rId1" Type="http://schemas.openxmlformats.org/officeDocument/2006/relationships/hyperlink" Target="https://www.vtpi.org/tca/tca0510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9"/>
  <sheetViews>
    <sheetView workbookViewId="0">
      <selection activeCell="G27" sqref="G27"/>
    </sheetView>
  </sheetViews>
  <sheetFormatPr defaultColWidth="14.42578125" defaultRowHeight="15" customHeight="1" x14ac:dyDescent="0.25"/>
  <cols>
    <col min="1" max="1" width="8.7109375" customWidth="1"/>
    <col min="2" max="2" width="56.7109375" customWidth="1"/>
    <col min="3" max="3" width="36" customWidth="1"/>
    <col min="4" max="4" width="28.5703125" customWidth="1"/>
    <col min="5" max="5" width="25.5703125" bestFit="1" customWidth="1"/>
    <col min="6" max="6" width="24.5703125" customWidth="1"/>
    <col min="7" max="7" width="35.85546875" customWidth="1"/>
    <col min="8" max="26" width="8.7109375" customWidth="1"/>
  </cols>
  <sheetData>
    <row r="1" spans="2:7" ht="15" customHeight="1" x14ac:dyDescent="0.25">
      <c r="B1" s="56" t="s">
        <v>138</v>
      </c>
    </row>
    <row r="2" spans="2:7" x14ac:dyDescent="0.25">
      <c r="B2" s="106" t="s">
        <v>162</v>
      </c>
      <c r="C2" s="2"/>
    </row>
    <row r="3" spans="2:7" x14ac:dyDescent="0.25">
      <c r="B3" s="57"/>
      <c r="C3" s="3"/>
    </row>
    <row r="4" spans="2:7" x14ac:dyDescent="0.25">
      <c r="B4" s="41" t="s">
        <v>163</v>
      </c>
      <c r="C4" s="2"/>
    </row>
    <row r="5" spans="2:7" ht="30" x14ac:dyDescent="0.25">
      <c r="B5" s="73" t="s">
        <v>0</v>
      </c>
      <c r="C5" s="74" t="s">
        <v>141</v>
      </c>
      <c r="D5" s="74" t="s">
        <v>142</v>
      </c>
      <c r="E5" s="74" t="s">
        <v>143</v>
      </c>
      <c r="F5" s="74" t="s">
        <v>144</v>
      </c>
      <c r="G5" s="74" t="s">
        <v>145</v>
      </c>
    </row>
    <row r="6" spans="2:7" x14ac:dyDescent="0.25">
      <c r="B6" s="84" t="s">
        <v>1</v>
      </c>
      <c r="C6" s="85" t="b">
        <v>0</v>
      </c>
      <c r="D6" s="85" t="b">
        <v>1</v>
      </c>
      <c r="E6" s="85" t="b">
        <v>0</v>
      </c>
      <c r="F6" s="85" t="b">
        <v>0</v>
      </c>
      <c r="G6" s="85" t="b">
        <v>0</v>
      </c>
    </row>
    <row r="7" spans="2:7" x14ac:dyDescent="0.25">
      <c r="B7" s="75" t="s">
        <v>146</v>
      </c>
      <c r="C7" s="76" t="s">
        <v>147</v>
      </c>
      <c r="D7" s="76" t="s">
        <v>148</v>
      </c>
      <c r="E7" s="76" t="s">
        <v>148</v>
      </c>
      <c r="F7" s="76" t="s">
        <v>148</v>
      </c>
      <c r="G7" s="76" t="s">
        <v>148</v>
      </c>
    </row>
    <row r="8" spans="2:7" x14ac:dyDescent="0.25">
      <c r="B8" s="84" t="s">
        <v>1</v>
      </c>
      <c r="C8" s="85" t="b">
        <v>0</v>
      </c>
      <c r="D8" s="85" t="b">
        <v>0</v>
      </c>
      <c r="E8" s="85" t="b">
        <v>0</v>
      </c>
      <c r="F8" s="85" t="b">
        <v>0</v>
      </c>
      <c r="G8" s="85" t="b">
        <v>0</v>
      </c>
    </row>
    <row r="9" spans="2:7" x14ac:dyDescent="0.25">
      <c r="B9" s="75" t="s">
        <v>149</v>
      </c>
      <c r="C9" s="76" t="s">
        <v>147</v>
      </c>
      <c r="D9" s="76" t="s">
        <v>148</v>
      </c>
      <c r="E9" s="76" t="s">
        <v>148</v>
      </c>
      <c r="F9" s="76" t="s">
        <v>150</v>
      </c>
      <c r="G9" s="76" t="s">
        <v>147</v>
      </c>
    </row>
    <row r="10" spans="2:7" x14ac:dyDescent="0.25">
      <c r="B10" s="84" t="s">
        <v>1</v>
      </c>
      <c r="C10" s="85" t="b">
        <v>0</v>
      </c>
      <c r="D10" s="85" t="b">
        <v>0</v>
      </c>
      <c r="E10" s="85" t="b">
        <v>0</v>
      </c>
      <c r="F10" s="85" t="b">
        <v>0</v>
      </c>
      <c r="G10" s="85" t="b">
        <v>0</v>
      </c>
    </row>
    <row r="11" spans="2:7" x14ac:dyDescent="0.25">
      <c r="B11" s="75" t="s">
        <v>151</v>
      </c>
      <c r="C11" s="76" t="s">
        <v>147</v>
      </c>
      <c r="D11" s="76" t="s">
        <v>148</v>
      </c>
      <c r="E11" s="76" t="s">
        <v>147</v>
      </c>
      <c r="F11" s="76" t="s">
        <v>152</v>
      </c>
      <c r="G11" s="76" t="s">
        <v>147</v>
      </c>
    </row>
    <row r="12" spans="2:7" x14ac:dyDescent="0.25">
      <c r="B12" s="84" t="s">
        <v>1</v>
      </c>
      <c r="C12" s="85" t="b">
        <v>0</v>
      </c>
      <c r="D12" s="85" t="b">
        <v>0</v>
      </c>
      <c r="E12" s="85" t="b">
        <v>0</v>
      </c>
      <c r="F12" s="85" t="b">
        <v>0</v>
      </c>
      <c r="G12" s="85" t="b">
        <v>0</v>
      </c>
    </row>
    <row r="13" spans="2:7" ht="15" customHeight="1" x14ac:dyDescent="0.25">
      <c r="B13" s="77" t="s">
        <v>156</v>
      </c>
      <c r="C13" s="78" t="s">
        <v>153</v>
      </c>
      <c r="D13" s="79" t="s">
        <v>157</v>
      </c>
      <c r="E13" s="80" t="s">
        <v>154</v>
      </c>
      <c r="F13" s="80" t="s">
        <v>154</v>
      </c>
      <c r="G13" s="78" t="s">
        <v>155</v>
      </c>
    </row>
    <row r="14" spans="2:7" x14ac:dyDescent="0.25">
      <c r="B14" s="84" t="s">
        <v>1</v>
      </c>
      <c r="C14" s="85" t="b">
        <v>0</v>
      </c>
      <c r="D14" s="85" t="b">
        <v>0</v>
      </c>
      <c r="E14" s="85" t="b">
        <v>0</v>
      </c>
      <c r="F14" s="85" t="b">
        <v>0</v>
      </c>
      <c r="G14" s="85" t="b">
        <v>0</v>
      </c>
    </row>
    <row r="15" spans="2:7" x14ac:dyDescent="0.25">
      <c r="C15" s="2"/>
    </row>
    <row r="17" spans="2:4" ht="15" customHeight="1" x14ac:dyDescent="0.25">
      <c r="B17" s="58" t="s">
        <v>161</v>
      </c>
      <c r="C17" s="59" t="s">
        <v>165</v>
      </c>
    </row>
    <row r="18" spans="2:4" x14ac:dyDescent="0.25">
      <c r="B18" s="83" t="s">
        <v>164</v>
      </c>
      <c r="C18" s="68">
        <v>585000</v>
      </c>
    </row>
    <row r="19" spans="2:4" x14ac:dyDescent="0.25">
      <c r="B19" s="83" t="s">
        <v>160</v>
      </c>
      <c r="C19" s="68">
        <v>26800</v>
      </c>
    </row>
    <row r="20" spans="2:4" x14ac:dyDescent="0.25">
      <c r="C20" s="2"/>
    </row>
    <row r="21" spans="2:4" x14ac:dyDescent="0.25">
      <c r="C21" s="2"/>
    </row>
    <row r="22" spans="2:4" x14ac:dyDescent="0.25">
      <c r="B22" s="58" t="s">
        <v>139</v>
      </c>
      <c r="C22" s="67" t="s">
        <v>165</v>
      </c>
      <c r="D22" s="104" t="s">
        <v>165</v>
      </c>
    </row>
    <row r="23" spans="2:4" ht="30" x14ac:dyDescent="0.25">
      <c r="B23" s="6" t="s">
        <v>2</v>
      </c>
      <c r="C23" s="81" t="s">
        <v>158</v>
      </c>
      <c r="D23" s="82" t="s">
        <v>159</v>
      </c>
    </row>
    <row r="24" spans="2:4" x14ac:dyDescent="0.25">
      <c r="B24" s="60" t="s">
        <v>140</v>
      </c>
      <c r="C24" s="8">
        <v>0</v>
      </c>
      <c r="D24" s="7">
        <v>200000</v>
      </c>
    </row>
    <row r="25" spans="2:4" x14ac:dyDescent="0.25">
      <c r="B25" s="61" t="s">
        <v>120</v>
      </c>
      <c r="C25" s="8">
        <v>8000000</v>
      </c>
      <c r="D25" s="7">
        <v>70000</v>
      </c>
    </row>
    <row r="26" spans="2:4" x14ac:dyDescent="0.25">
      <c r="B26" s="60" t="s">
        <v>121</v>
      </c>
      <c r="C26" s="8">
        <v>20000</v>
      </c>
      <c r="D26" s="7"/>
    </row>
    <row r="27" spans="2:4" ht="15.75" customHeight="1" x14ac:dyDescent="0.25">
      <c r="B27" s="62" t="s">
        <v>3</v>
      </c>
      <c r="C27" s="8">
        <v>30000</v>
      </c>
      <c r="D27" s="7"/>
    </row>
    <row r="28" spans="2:4" ht="15.75" customHeight="1" x14ac:dyDescent="0.25">
      <c r="C28" s="2"/>
    </row>
    <row r="29" spans="2:4" ht="15.75" customHeight="1" x14ac:dyDescent="0.25">
      <c r="B29" s="63" t="s">
        <v>123</v>
      </c>
      <c r="C29" s="86" t="s">
        <v>166</v>
      </c>
    </row>
    <row r="30" spans="2:4" ht="15.75" customHeight="1" x14ac:dyDescent="0.25">
      <c r="B30" s="64" t="s">
        <v>140</v>
      </c>
      <c r="C30" s="46" t="s">
        <v>131</v>
      </c>
    </row>
    <row r="31" spans="2:4" ht="15.75" customHeight="1" x14ac:dyDescent="0.25">
      <c r="B31" s="65" t="s">
        <v>120</v>
      </c>
      <c r="C31" s="46" t="s">
        <v>128</v>
      </c>
    </row>
    <row r="32" spans="2:4" ht="15.75" customHeight="1" x14ac:dyDescent="0.25">
      <c r="B32" s="64" t="s">
        <v>121</v>
      </c>
      <c r="C32" s="46" t="s">
        <v>129</v>
      </c>
    </row>
    <row r="33" spans="1:8" ht="15.75" customHeight="1" x14ac:dyDescent="0.25">
      <c r="B33" s="66" t="s">
        <v>3</v>
      </c>
      <c r="C33" s="46" t="s">
        <v>130</v>
      </c>
    </row>
    <row r="34" spans="1:8" ht="15.75" customHeight="1" x14ac:dyDescent="0.25">
      <c r="C34" s="2"/>
    </row>
    <row r="35" spans="1:8" ht="15.75" customHeight="1" x14ac:dyDescent="0.25">
      <c r="C35" s="2"/>
      <c r="D35" s="2"/>
      <c r="E35" s="2"/>
    </row>
    <row r="36" spans="1:8" ht="15.75" customHeight="1" x14ac:dyDescent="0.25">
      <c r="C36" s="2"/>
      <c r="D36" s="2"/>
      <c r="E36" s="2"/>
    </row>
    <row r="37" spans="1:8" ht="15.75" customHeight="1" x14ac:dyDescent="0.25">
      <c r="A37" s="72"/>
      <c r="B37" s="72"/>
      <c r="C37" s="71"/>
      <c r="D37" s="71"/>
      <c r="E37" s="71"/>
      <c r="F37" s="72"/>
      <c r="G37" s="72"/>
      <c r="H37" s="72"/>
    </row>
    <row r="38" spans="1:8" ht="15.75" customHeight="1" x14ac:dyDescent="0.25">
      <c r="A38" s="72"/>
      <c r="B38" s="72"/>
      <c r="C38" s="71"/>
      <c r="D38" s="72"/>
      <c r="E38" s="72"/>
      <c r="F38" s="72"/>
      <c r="G38" s="72"/>
      <c r="H38" s="72"/>
    </row>
    <row r="39" spans="1:8" ht="15.75" customHeight="1" x14ac:dyDescent="0.25">
      <c r="A39" s="72"/>
      <c r="B39" s="70"/>
      <c r="C39" s="69"/>
      <c r="D39" s="69"/>
      <c r="E39" s="69"/>
      <c r="F39" s="69"/>
      <c r="G39" s="69"/>
      <c r="H39" s="72"/>
    </row>
    <row r="40" spans="1:8" ht="15.75" customHeight="1" x14ac:dyDescent="0.25">
      <c r="A40" s="72"/>
      <c r="B40" s="69"/>
      <c r="C40" s="70"/>
      <c r="D40" s="70"/>
      <c r="E40" s="70"/>
      <c r="F40" s="70"/>
      <c r="G40" s="70"/>
      <c r="H40" s="72"/>
    </row>
    <row r="41" spans="1:8" ht="15.75" customHeight="1" x14ac:dyDescent="0.25">
      <c r="A41" s="72"/>
      <c r="B41" s="69"/>
      <c r="C41" s="70"/>
      <c r="D41" s="70"/>
      <c r="E41" s="70"/>
      <c r="F41" s="70"/>
      <c r="G41" s="70"/>
      <c r="H41" s="72"/>
    </row>
    <row r="42" spans="1:8" ht="15.75" customHeight="1" x14ac:dyDescent="0.25">
      <c r="A42" s="72"/>
      <c r="B42" s="69"/>
      <c r="C42" s="70"/>
      <c r="D42" s="70"/>
      <c r="E42" s="70"/>
      <c r="F42" s="70"/>
      <c r="G42" s="70"/>
      <c r="H42" s="72"/>
    </row>
    <row r="43" spans="1:8" ht="15.75" customHeight="1" x14ac:dyDescent="0.25">
      <c r="A43" s="72"/>
      <c r="B43" s="70"/>
      <c r="C43" s="70"/>
      <c r="D43" s="70"/>
      <c r="E43" s="70"/>
      <c r="F43" s="70"/>
      <c r="G43" s="70"/>
      <c r="H43" s="72"/>
    </row>
    <row r="44" spans="1:8" ht="15.75" customHeight="1" x14ac:dyDescent="0.25">
      <c r="A44" s="72"/>
      <c r="B44" s="70"/>
      <c r="C44" s="70"/>
      <c r="D44" s="70"/>
      <c r="E44" s="70"/>
      <c r="F44" s="70"/>
      <c r="G44" s="70"/>
      <c r="H44" s="72"/>
    </row>
    <row r="45" spans="1:8" ht="15.75" customHeight="1" x14ac:dyDescent="0.25">
      <c r="A45" s="72"/>
      <c r="B45" s="69"/>
      <c r="C45" s="70"/>
      <c r="D45" s="70"/>
      <c r="E45" s="70"/>
      <c r="F45" s="70"/>
      <c r="G45" s="70"/>
      <c r="H45" s="72"/>
    </row>
    <row r="46" spans="1:8" ht="15.75" customHeight="1" x14ac:dyDescent="0.25">
      <c r="A46" s="72"/>
      <c r="B46" s="72"/>
      <c r="C46" s="71"/>
      <c r="D46" s="72"/>
      <c r="E46" s="72"/>
      <c r="F46" s="72"/>
      <c r="G46" s="72"/>
      <c r="H46" s="72"/>
    </row>
    <row r="47" spans="1:8" ht="15.75" customHeight="1" x14ac:dyDescent="0.25">
      <c r="A47" s="72"/>
      <c r="B47" s="72"/>
      <c r="C47" s="71"/>
      <c r="D47" s="72"/>
      <c r="E47" s="72"/>
      <c r="F47" s="72"/>
      <c r="G47" s="72"/>
      <c r="H47" s="72"/>
    </row>
    <row r="48" spans="1:8" ht="15.75" customHeight="1" x14ac:dyDescent="0.25"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3" t="s">
        <v>4</v>
      </c>
    </row>
    <row r="59" spans="3:3" ht="15.75" customHeight="1" x14ac:dyDescent="0.25">
      <c r="C59" s="2"/>
    </row>
    <row r="60" spans="3:3" ht="15.75" customHeight="1" x14ac:dyDescent="0.25">
      <c r="C60" s="2"/>
    </row>
    <row r="61" spans="3:3" ht="15.75" customHeight="1" x14ac:dyDescent="0.25">
      <c r="C61" s="2"/>
    </row>
    <row r="62" spans="3:3" ht="15.75" customHeight="1" x14ac:dyDescent="0.25">
      <c r="C62" s="2"/>
    </row>
    <row r="63" spans="3:3" ht="15.75" customHeight="1" x14ac:dyDescent="0.25">
      <c r="C63" s="2"/>
    </row>
    <row r="64" spans="3:3" ht="15.75" customHeight="1" x14ac:dyDescent="0.25">
      <c r="C64" s="2"/>
    </row>
    <row r="65" spans="3:3" ht="15.75" customHeight="1" x14ac:dyDescent="0.25">
      <c r="C65" s="2"/>
    </row>
    <row r="66" spans="3:3" ht="15.75" customHeight="1" x14ac:dyDescent="0.25">
      <c r="C66" s="2"/>
    </row>
    <row r="67" spans="3:3" ht="15.75" customHeight="1" x14ac:dyDescent="0.25">
      <c r="C67" s="2"/>
    </row>
    <row r="68" spans="3:3" ht="15.75" customHeight="1" x14ac:dyDescent="0.25">
      <c r="C68" s="2"/>
    </row>
    <row r="69" spans="3:3" ht="15.75" customHeight="1" x14ac:dyDescent="0.25">
      <c r="C69" s="2"/>
    </row>
    <row r="70" spans="3:3" ht="15.75" customHeight="1" x14ac:dyDescent="0.25">
      <c r="C70" s="2"/>
    </row>
    <row r="71" spans="3:3" ht="15.75" customHeight="1" x14ac:dyDescent="0.25">
      <c r="C71" s="2"/>
    </row>
    <row r="72" spans="3:3" ht="15.75" customHeight="1" x14ac:dyDescent="0.25">
      <c r="C72" s="2"/>
    </row>
    <row r="73" spans="3:3" ht="15.75" customHeight="1" x14ac:dyDescent="0.25">
      <c r="C73" s="2"/>
    </row>
    <row r="74" spans="3:3" ht="15.75" customHeight="1" x14ac:dyDescent="0.25">
      <c r="C74" s="2"/>
    </row>
    <row r="75" spans="3:3" ht="15.75" customHeight="1" x14ac:dyDescent="0.25">
      <c r="C75" s="2"/>
    </row>
    <row r="76" spans="3:3" ht="15.75" customHeight="1" x14ac:dyDescent="0.25">
      <c r="C76" s="2"/>
    </row>
    <row r="77" spans="3:3" ht="15.75" customHeight="1" x14ac:dyDescent="0.25">
      <c r="C77" s="2"/>
    </row>
    <row r="78" spans="3:3" ht="15.75" customHeight="1" x14ac:dyDescent="0.25">
      <c r="C78" s="2"/>
    </row>
    <row r="79" spans="3:3" ht="15.75" customHeight="1" x14ac:dyDescent="0.25">
      <c r="C79" s="2"/>
    </row>
    <row r="80" spans="3:3" ht="15.75" customHeight="1" x14ac:dyDescent="0.25">
      <c r="C80" s="2"/>
    </row>
    <row r="81" spans="3:3" ht="15.75" customHeight="1" x14ac:dyDescent="0.25">
      <c r="C81" s="2"/>
    </row>
    <row r="82" spans="3:3" ht="15.75" customHeight="1" x14ac:dyDescent="0.25">
      <c r="C82" s="2"/>
    </row>
    <row r="83" spans="3:3" ht="15.75" customHeight="1" x14ac:dyDescent="0.25">
      <c r="C83" s="2"/>
    </row>
    <row r="84" spans="3:3" ht="15.75" customHeight="1" x14ac:dyDescent="0.25">
      <c r="C84" s="2"/>
    </row>
    <row r="85" spans="3:3" ht="15.75" customHeight="1" x14ac:dyDescent="0.25">
      <c r="C85" s="2"/>
    </row>
    <row r="86" spans="3:3" ht="15.75" customHeight="1" x14ac:dyDescent="0.25">
      <c r="C86" s="2"/>
    </row>
    <row r="87" spans="3:3" ht="15.75" customHeight="1" x14ac:dyDescent="0.25">
      <c r="C87" s="2"/>
    </row>
    <row r="88" spans="3:3" ht="15.75" customHeight="1" x14ac:dyDescent="0.25">
      <c r="C88" s="2"/>
    </row>
    <row r="89" spans="3:3" ht="15.75" customHeight="1" x14ac:dyDescent="0.25">
      <c r="C89" s="2"/>
    </row>
    <row r="90" spans="3:3" ht="15.75" customHeight="1" x14ac:dyDescent="0.25">
      <c r="C90" s="2"/>
    </row>
    <row r="91" spans="3:3" ht="15.75" customHeight="1" x14ac:dyDescent="0.25">
      <c r="C91" s="2"/>
    </row>
    <row r="92" spans="3:3" ht="15.75" customHeight="1" x14ac:dyDescent="0.25">
      <c r="C92" s="2"/>
    </row>
    <row r="93" spans="3:3" ht="15.75" customHeight="1" x14ac:dyDescent="0.25">
      <c r="C93" s="2"/>
    </row>
    <row r="94" spans="3:3" ht="15.75" customHeight="1" x14ac:dyDescent="0.25">
      <c r="C94" s="2"/>
    </row>
    <row r="95" spans="3:3" ht="15.75" customHeight="1" x14ac:dyDescent="0.25">
      <c r="C95" s="2"/>
    </row>
    <row r="96" spans="3:3" ht="15.75" customHeight="1" x14ac:dyDescent="0.25">
      <c r="C96" s="2"/>
    </row>
    <row r="97" spans="3:3" ht="15.75" customHeight="1" x14ac:dyDescent="0.25">
      <c r="C97" s="2"/>
    </row>
    <row r="98" spans="3:3" ht="15.75" customHeight="1" x14ac:dyDescent="0.25">
      <c r="C98" s="2"/>
    </row>
    <row r="99" spans="3:3" ht="15.75" customHeight="1" x14ac:dyDescent="0.25">
      <c r="C99" s="2"/>
    </row>
    <row r="100" spans="3:3" ht="15.75" customHeight="1" x14ac:dyDescent="0.25">
      <c r="C100" s="2"/>
    </row>
    <row r="101" spans="3:3" ht="15.75" customHeight="1" x14ac:dyDescent="0.25">
      <c r="C101" s="2"/>
    </row>
    <row r="102" spans="3:3" ht="15.75" customHeight="1" x14ac:dyDescent="0.25">
      <c r="C102" s="2"/>
    </row>
    <row r="103" spans="3:3" ht="15.75" customHeight="1" x14ac:dyDescent="0.25">
      <c r="C103" s="2"/>
    </row>
    <row r="104" spans="3:3" ht="15.75" customHeight="1" x14ac:dyDescent="0.25">
      <c r="C104" s="2"/>
    </row>
    <row r="105" spans="3:3" ht="15.75" customHeight="1" x14ac:dyDescent="0.25">
      <c r="C105" s="2"/>
    </row>
    <row r="106" spans="3:3" ht="15.75" customHeight="1" x14ac:dyDescent="0.25">
      <c r="C106" s="2"/>
    </row>
    <row r="107" spans="3:3" ht="15.75" customHeight="1" x14ac:dyDescent="0.25">
      <c r="C107" s="2"/>
    </row>
    <row r="108" spans="3:3" ht="15.75" customHeight="1" x14ac:dyDescent="0.25">
      <c r="C108" s="2"/>
    </row>
    <row r="109" spans="3:3" ht="15.75" customHeight="1" x14ac:dyDescent="0.25">
      <c r="C109" s="2"/>
    </row>
    <row r="110" spans="3:3" ht="15.75" customHeight="1" x14ac:dyDescent="0.25">
      <c r="C110" s="2"/>
    </row>
    <row r="111" spans="3:3" ht="15.75" customHeight="1" x14ac:dyDescent="0.25">
      <c r="C111" s="2"/>
    </row>
    <row r="112" spans="3:3" ht="15.75" customHeight="1" x14ac:dyDescent="0.25">
      <c r="C112" s="2"/>
    </row>
    <row r="113" spans="3:3" ht="15.75" customHeight="1" x14ac:dyDescent="0.25">
      <c r="C113" s="2"/>
    </row>
    <row r="114" spans="3:3" ht="15.75" customHeight="1" x14ac:dyDescent="0.25">
      <c r="C114" s="2"/>
    </row>
    <row r="115" spans="3:3" ht="15.75" customHeight="1" x14ac:dyDescent="0.25">
      <c r="C115" s="2"/>
    </row>
    <row r="116" spans="3:3" ht="15.75" customHeight="1" x14ac:dyDescent="0.25">
      <c r="C116" s="2"/>
    </row>
    <row r="117" spans="3:3" ht="15.75" customHeight="1" x14ac:dyDescent="0.25">
      <c r="C117" s="2"/>
    </row>
    <row r="118" spans="3:3" ht="15.75" customHeight="1" x14ac:dyDescent="0.25">
      <c r="C118" s="2"/>
    </row>
    <row r="119" spans="3:3" ht="15.75" customHeight="1" x14ac:dyDescent="0.25">
      <c r="C119" s="2"/>
    </row>
    <row r="120" spans="3:3" ht="15.75" customHeight="1" x14ac:dyDescent="0.25">
      <c r="C120" s="2"/>
    </row>
    <row r="121" spans="3:3" ht="15.75" customHeight="1" x14ac:dyDescent="0.25">
      <c r="C121" s="2"/>
    </row>
    <row r="122" spans="3:3" ht="15.75" customHeight="1" x14ac:dyDescent="0.25">
      <c r="C122" s="2"/>
    </row>
    <row r="123" spans="3:3" ht="15.75" customHeight="1" x14ac:dyDescent="0.25">
      <c r="C123" s="2"/>
    </row>
    <row r="124" spans="3:3" ht="15.75" customHeight="1" x14ac:dyDescent="0.25">
      <c r="C124" s="2"/>
    </row>
    <row r="125" spans="3:3" ht="15.75" customHeight="1" x14ac:dyDescent="0.25">
      <c r="C125" s="2"/>
    </row>
    <row r="126" spans="3:3" ht="15.75" customHeight="1" x14ac:dyDescent="0.25">
      <c r="C126" s="2"/>
    </row>
    <row r="127" spans="3:3" ht="15.75" customHeight="1" x14ac:dyDescent="0.25">
      <c r="C127" s="2"/>
    </row>
    <row r="128" spans="3:3" ht="15.75" customHeight="1" x14ac:dyDescent="0.25">
      <c r="C128" s="2"/>
    </row>
    <row r="129" spans="3:3" ht="15.75" customHeight="1" x14ac:dyDescent="0.25">
      <c r="C129" s="2"/>
    </row>
    <row r="130" spans="3:3" ht="15.75" customHeight="1" x14ac:dyDescent="0.25">
      <c r="C130" s="2"/>
    </row>
    <row r="131" spans="3:3" ht="15.75" customHeight="1" x14ac:dyDescent="0.25">
      <c r="C131" s="2"/>
    </row>
    <row r="132" spans="3:3" ht="15.75" customHeight="1" x14ac:dyDescent="0.25">
      <c r="C132" s="2"/>
    </row>
    <row r="133" spans="3:3" ht="15.75" customHeight="1" x14ac:dyDescent="0.25">
      <c r="C133" s="2"/>
    </row>
    <row r="134" spans="3:3" ht="15.75" customHeight="1" x14ac:dyDescent="0.25">
      <c r="C134" s="2"/>
    </row>
    <row r="135" spans="3:3" ht="15.75" customHeight="1" x14ac:dyDescent="0.25">
      <c r="C135" s="2"/>
    </row>
    <row r="136" spans="3:3" ht="15.75" customHeight="1" x14ac:dyDescent="0.25">
      <c r="C136" s="2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>
      <c r="C141" s="2"/>
    </row>
    <row r="142" spans="3:3" ht="15.75" customHeight="1" x14ac:dyDescent="0.25">
      <c r="C142" s="2"/>
    </row>
    <row r="143" spans="3:3" ht="15.75" customHeight="1" x14ac:dyDescent="0.25">
      <c r="C143" s="2"/>
    </row>
    <row r="144" spans="3:3" ht="15.75" customHeight="1" x14ac:dyDescent="0.25">
      <c r="C144" s="2"/>
    </row>
    <row r="145" spans="3:3" ht="15.75" customHeight="1" x14ac:dyDescent="0.25">
      <c r="C145" s="2"/>
    </row>
    <row r="146" spans="3:3" ht="15.75" customHeight="1" x14ac:dyDescent="0.25">
      <c r="C146" s="2"/>
    </row>
    <row r="147" spans="3:3" ht="15.75" customHeight="1" x14ac:dyDescent="0.25">
      <c r="C147" s="2"/>
    </row>
    <row r="148" spans="3:3" ht="15.75" customHeight="1" x14ac:dyDescent="0.25">
      <c r="C148" s="2"/>
    </row>
    <row r="149" spans="3:3" ht="15.75" customHeight="1" x14ac:dyDescent="0.25">
      <c r="C149" s="2"/>
    </row>
    <row r="150" spans="3:3" ht="15.75" customHeight="1" x14ac:dyDescent="0.25">
      <c r="C150" s="2"/>
    </row>
    <row r="151" spans="3:3" ht="15.75" customHeight="1" x14ac:dyDescent="0.25">
      <c r="C151" s="2"/>
    </row>
    <row r="152" spans="3:3" ht="15.75" customHeight="1" x14ac:dyDescent="0.25">
      <c r="C152" s="2"/>
    </row>
    <row r="153" spans="3:3" ht="15.75" customHeight="1" x14ac:dyDescent="0.25">
      <c r="C153" s="2"/>
    </row>
    <row r="154" spans="3:3" ht="15.75" customHeight="1" x14ac:dyDescent="0.25">
      <c r="C154" s="2"/>
    </row>
    <row r="155" spans="3:3" ht="15.75" customHeight="1" x14ac:dyDescent="0.25">
      <c r="C155" s="2"/>
    </row>
    <row r="156" spans="3:3" ht="15.75" customHeight="1" x14ac:dyDescent="0.25">
      <c r="C156" s="2"/>
    </row>
    <row r="157" spans="3:3" ht="15.75" customHeight="1" x14ac:dyDescent="0.25">
      <c r="C157" s="2"/>
    </row>
    <row r="158" spans="3:3" ht="15.75" customHeight="1" x14ac:dyDescent="0.25">
      <c r="C158" s="2"/>
    </row>
    <row r="159" spans="3:3" ht="15.75" customHeight="1" x14ac:dyDescent="0.25">
      <c r="C159" s="2"/>
    </row>
    <row r="160" spans="3:3" ht="15.75" customHeight="1" x14ac:dyDescent="0.25">
      <c r="C160" s="2"/>
    </row>
    <row r="161" spans="3:3" ht="15.75" customHeight="1" x14ac:dyDescent="0.25">
      <c r="C161" s="2"/>
    </row>
    <row r="162" spans="3:3" ht="15.75" customHeight="1" x14ac:dyDescent="0.25">
      <c r="C162" s="2"/>
    </row>
    <row r="163" spans="3:3" ht="15.75" customHeight="1" x14ac:dyDescent="0.25">
      <c r="C163" s="2"/>
    </row>
    <row r="164" spans="3:3" ht="15.75" customHeight="1" x14ac:dyDescent="0.25">
      <c r="C164" s="2"/>
    </row>
    <row r="165" spans="3:3" ht="15.75" customHeight="1" x14ac:dyDescent="0.25">
      <c r="C165" s="2"/>
    </row>
    <row r="166" spans="3:3" ht="15.75" customHeight="1" x14ac:dyDescent="0.25">
      <c r="C166" s="2"/>
    </row>
    <row r="167" spans="3:3" ht="15.75" customHeight="1" x14ac:dyDescent="0.25">
      <c r="C167" s="2"/>
    </row>
    <row r="168" spans="3:3" ht="15.75" customHeight="1" x14ac:dyDescent="0.25">
      <c r="C168" s="2"/>
    </row>
    <row r="169" spans="3:3" ht="15.75" customHeight="1" x14ac:dyDescent="0.25">
      <c r="C169" s="2"/>
    </row>
    <row r="170" spans="3:3" ht="15.75" customHeight="1" x14ac:dyDescent="0.25">
      <c r="C170" s="2"/>
    </row>
    <row r="171" spans="3:3" ht="15.75" customHeight="1" x14ac:dyDescent="0.25">
      <c r="C171" s="2"/>
    </row>
    <row r="172" spans="3:3" ht="15.75" customHeight="1" x14ac:dyDescent="0.25">
      <c r="C172" s="2"/>
    </row>
    <row r="173" spans="3:3" ht="15.75" customHeight="1" x14ac:dyDescent="0.25">
      <c r="C173" s="2"/>
    </row>
    <row r="174" spans="3:3" ht="15.75" customHeight="1" x14ac:dyDescent="0.25">
      <c r="C174" s="2"/>
    </row>
    <row r="175" spans="3:3" ht="15.75" customHeight="1" x14ac:dyDescent="0.25">
      <c r="C175" s="2"/>
    </row>
    <row r="176" spans="3:3" ht="15.75" customHeight="1" x14ac:dyDescent="0.25">
      <c r="C176" s="2"/>
    </row>
    <row r="177" spans="3:3" ht="15.75" customHeight="1" x14ac:dyDescent="0.25">
      <c r="C177" s="2"/>
    </row>
    <row r="178" spans="3:3" ht="15.75" customHeight="1" x14ac:dyDescent="0.25">
      <c r="C178" s="2"/>
    </row>
    <row r="179" spans="3:3" ht="15.75" customHeight="1" x14ac:dyDescent="0.25">
      <c r="C179" s="2"/>
    </row>
    <row r="180" spans="3:3" ht="15.75" customHeight="1" x14ac:dyDescent="0.25">
      <c r="C180" s="2"/>
    </row>
    <row r="181" spans="3:3" ht="15.75" customHeight="1" x14ac:dyDescent="0.25">
      <c r="C181" s="2"/>
    </row>
    <row r="182" spans="3:3" ht="15.75" customHeight="1" x14ac:dyDescent="0.25">
      <c r="C182" s="2"/>
    </row>
    <row r="183" spans="3:3" ht="15.75" customHeight="1" x14ac:dyDescent="0.25">
      <c r="C183" s="2"/>
    </row>
    <row r="184" spans="3:3" ht="15.75" customHeight="1" x14ac:dyDescent="0.25">
      <c r="C184" s="2"/>
    </row>
    <row r="185" spans="3:3" ht="15.75" customHeight="1" x14ac:dyDescent="0.25">
      <c r="C185" s="2"/>
    </row>
    <row r="186" spans="3:3" ht="15.75" customHeight="1" x14ac:dyDescent="0.25">
      <c r="C186" s="2"/>
    </row>
    <row r="187" spans="3:3" ht="15.75" customHeight="1" x14ac:dyDescent="0.25">
      <c r="C187" s="2"/>
    </row>
    <row r="188" spans="3:3" ht="15.75" customHeight="1" x14ac:dyDescent="0.25">
      <c r="C188" s="2"/>
    </row>
    <row r="189" spans="3:3" ht="15.75" customHeight="1" x14ac:dyDescent="0.25">
      <c r="C189" s="2"/>
    </row>
    <row r="190" spans="3:3" ht="15.75" customHeight="1" x14ac:dyDescent="0.25">
      <c r="C190" s="2"/>
    </row>
    <row r="191" spans="3:3" ht="15.75" customHeight="1" x14ac:dyDescent="0.25">
      <c r="C191" s="2"/>
    </row>
    <row r="192" spans="3:3" ht="15.75" customHeight="1" x14ac:dyDescent="0.25">
      <c r="C192" s="2"/>
    </row>
    <row r="193" spans="3:3" ht="15.75" customHeight="1" x14ac:dyDescent="0.25">
      <c r="C193" s="2"/>
    </row>
    <row r="194" spans="3:3" ht="15.75" customHeight="1" x14ac:dyDescent="0.25">
      <c r="C194" s="2"/>
    </row>
    <row r="195" spans="3:3" ht="15.75" customHeight="1" x14ac:dyDescent="0.25">
      <c r="C195" s="2"/>
    </row>
    <row r="196" spans="3:3" ht="15.75" customHeight="1" x14ac:dyDescent="0.25">
      <c r="C196" s="2"/>
    </row>
    <row r="197" spans="3:3" ht="15.75" customHeight="1" x14ac:dyDescent="0.25">
      <c r="C197" s="2"/>
    </row>
    <row r="198" spans="3:3" ht="15.75" customHeight="1" x14ac:dyDescent="0.25">
      <c r="C198" s="2"/>
    </row>
    <row r="199" spans="3:3" ht="15.75" customHeight="1" x14ac:dyDescent="0.25">
      <c r="C199" s="2"/>
    </row>
    <row r="200" spans="3:3" ht="15.75" customHeight="1" x14ac:dyDescent="0.25">
      <c r="C200" s="2"/>
    </row>
    <row r="201" spans="3:3" ht="15.75" customHeight="1" x14ac:dyDescent="0.25">
      <c r="C201" s="2"/>
    </row>
    <row r="202" spans="3:3" ht="15.75" customHeight="1" x14ac:dyDescent="0.25">
      <c r="C202" s="2"/>
    </row>
    <row r="203" spans="3:3" ht="15.75" customHeight="1" x14ac:dyDescent="0.25">
      <c r="C203" s="2"/>
    </row>
    <row r="204" spans="3:3" ht="15.75" customHeight="1" x14ac:dyDescent="0.25">
      <c r="C204" s="2"/>
    </row>
    <row r="205" spans="3:3" ht="15.75" customHeight="1" x14ac:dyDescent="0.25">
      <c r="C205" s="2"/>
    </row>
    <row r="206" spans="3:3" ht="15.75" customHeight="1" x14ac:dyDescent="0.25">
      <c r="C206" s="2"/>
    </row>
    <row r="207" spans="3:3" ht="15.75" customHeight="1" x14ac:dyDescent="0.25">
      <c r="C207" s="2"/>
    </row>
    <row r="208" spans="3:3" ht="15.75" customHeight="1" x14ac:dyDescent="0.25">
      <c r="C208" s="2"/>
    </row>
    <row r="209" spans="3:3" ht="15.75" customHeight="1" x14ac:dyDescent="0.25">
      <c r="C209" s="2"/>
    </row>
    <row r="210" spans="3:3" ht="15.75" customHeight="1" x14ac:dyDescent="0.25">
      <c r="C210" s="2"/>
    </row>
    <row r="211" spans="3:3" ht="15.75" customHeight="1" x14ac:dyDescent="0.25">
      <c r="C211" s="2"/>
    </row>
    <row r="212" spans="3:3" ht="15.75" customHeight="1" x14ac:dyDescent="0.25">
      <c r="C212" s="2"/>
    </row>
    <row r="213" spans="3:3" ht="15.75" customHeight="1" x14ac:dyDescent="0.25">
      <c r="C213" s="2"/>
    </row>
    <row r="214" spans="3:3" ht="15.75" customHeight="1" x14ac:dyDescent="0.25">
      <c r="C214" s="2"/>
    </row>
    <row r="215" spans="3:3" ht="15.75" customHeight="1" x14ac:dyDescent="0.25">
      <c r="C215" s="2"/>
    </row>
    <row r="216" spans="3:3" ht="15.75" customHeight="1" x14ac:dyDescent="0.25">
      <c r="C216" s="2"/>
    </row>
    <row r="217" spans="3:3" ht="15.75" customHeight="1" x14ac:dyDescent="0.25">
      <c r="C217" s="2"/>
    </row>
    <row r="218" spans="3:3" ht="15.75" customHeight="1" x14ac:dyDescent="0.25">
      <c r="C218" s="2"/>
    </row>
    <row r="219" spans="3:3" ht="15.75" customHeight="1" x14ac:dyDescent="0.25">
      <c r="C219" s="2"/>
    </row>
    <row r="220" spans="3:3" ht="15.75" customHeight="1" x14ac:dyDescent="0.25">
      <c r="C220" s="2"/>
    </row>
    <row r="221" spans="3:3" ht="15.75" customHeight="1" x14ac:dyDescent="0.25">
      <c r="C221" s="2"/>
    </row>
    <row r="222" spans="3:3" ht="15.75" customHeight="1" x14ac:dyDescent="0.25">
      <c r="C222" s="2"/>
    </row>
    <row r="223" spans="3:3" ht="15.75" customHeight="1" x14ac:dyDescent="0.25">
      <c r="C223" s="2"/>
    </row>
    <row r="224" spans="3:3" ht="15.75" customHeight="1" x14ac:dyDescent="0.25">
      <c r="C224" s="2"/>
    </row>
    <row r="225" spans="3:3" ht="15.75" customHeight="1" x14ac:dyDescent="0.25">
      <c r="C225" s="2"/>
    </row>
    <row r="226" spans="3:3" ht="15.75" customHeight="1" x14ac:dyDescent="0.25">
      <c r="C226" s="2"/>
    </row>
    <row r="227" spans="3:3" ht="15.75" customHeight="1" x14ac:dyDescent="0.25">
      <c r="C227" s="2"/>
    </row>
    <row r="228" spans="3:3" ht="15.75" customHeight="1" x14ac:dyDescent="0.25">
      <c r="C228" s="2"/>
    </row>
    <row r="229" spans="3:3" ht="15.75" customHeight="1" x14ac:dyDescent="0.25">
      <c r="C229" s="2"/>
    </row>
    <row r="230" spans="3:3" ht="15.75" customHeight="1" x14ac:dyDescent="0.25">
      <c r="C230" s="2"/>
    </row>
    <row r="231" spans="3:3" ht="15.75" customHeight="1" x14ac:dyDescent="0.25">
      <c r="C231" s="2"/>
    </row>
    <row r="232" spans="3:3" ht="15.75" customHeight="1" x14ac:dyDescent="0.25">
      <c r="C232" s="2"/>
    </row>
    <row r="233" spans="3:3" ht="15.75" customHeight="1" x14ac:dyDescent="0.25">
      <c r="C233" s="2"/>
    </row>
    <row r="234" spans="3:3" ht="15.75" customHeight="1" x14ac:dyDescent="0.25">
      <c r="C234" s="2"/>
    </row>
    <row r="235" spans="3:3" ht="15.75" customHeight="1" x14ac:dyDescent="0.25">
      <c r="C235" s="2"/>
    </row>
    <row r="236" spans="3:3" ht="15.75" customHeight="1" x14ac:dyDescent="0.25">
      <c r="C236" s="2"/>
    </row>
    <row r="237" spans="3:3" ht="15.75" customHeight="1" x14ac:dyDescent="0.25">
      <c r="C237" s="2"/>
    </row>
    <row r="238" spans="3:3" ht="15.75" customHeight="1" x14ac:dyDescent="0.25">
      <c r="C238" s="2"/>
    </row>
    <row r="239" spans="3:3" ht="15.75" customHeight="1" x14ac:dyDescent="0.25">
      <c r="C239" s="2"/>
    </row>
    <row r="240" spans="3:3" ht="15.75" customHeight="1" x14ac:dyDescent="0.25">
      <c r="C240" s="2"/>
    </row>
    <row r="241" spans="3:3" ht="15.75" customHeight="1" x14ac:dyDescent="0.25">
      <c r="C241" s="2"/>
    </row>
    <row r="242" spans="3:3" ht="15.75" customHeight="1" x14ac:dyDescent="0.25">
      <c r="C242" s="2"/>
    </row>
    <row r="243" spans="3:3" ht="15.75" customHeight="1" x14ac:dyDescent="0.25">
      <c r="C243" s="2"/>
    </row>
    <row r="244" spans="3:3" ht="15.75" customHeight="1" x14ac:dyDescent="0.25">
      <c r="C244" s="2"/>
    </row>
    <row r="245" spans="3:3" ht="15.75" customHeight="1" x14ac:dyDescent="0.25">
      <c r="C245" s="2"/>
    </row>
    <row r="246" spans="3:3" ht="15.75" customHeight="1" x14ac:dyDescent="0.25">
      <c r="C246" s="2"/>
    </row>
    <row r="247" spans="3:3" ht="15.75" customHeight="1" x14ac:dyDescent="0.25">
      <c r="C247" s="2"/>
    </row>
    <row r="248" spans="3:3" ht="15.75" customHeight="1" x14ac:dyDescent="0.25">
      <c r="C248" s="2"/>
    </row>
    <row r="249" spans="3:3" ht="15.75" customHeight="1" x14ac:dyDescent="0.25">
      <c r="C249" s="2"/>
    </row>
    <row r="250" spans="3:3" ht="15.75" customHeight="1" x14ac:dyDescent="0.25">
      <c r="C250" s="2"/>
    </row>
    <row r="251" spans="3:3" ht="15.75" customHeight="1" x14ac:dyDescent="0.25">
      <c r="C251" s="2"/>
    </row>
    <row r="252" spans="3:3" ht="15.75" customHeight="1" x14ac:dyDescent="0.25">
      <c r="C252" s="2"/>
    </row>
    <row r="253" spans="3:3" ht="15.75" customHeight="1" x14ac:dyDescent="0.25">
      <c r="C253" s="2"/>
    </row>
    <row r="254" spans="3:3" ht="15.75" customHeight="1" x14ac:dyDescent="0.25">
      <c r="C254" s="2"/>
    </row>
    <row r="255" spans="3:3" ht="15.75" customHeight="1" x14ac:dyDescent="0.25">
      <c r="C255" s="2"/>
    </row>
    <row r="256" spans="3:3" ht="15.75" customHeight="1" x14ac:dyDescent="0.25">
      <c r="C256" s="2"/>
    </row>
    <row r="257" spans="3:3" ht="15.75" customHeight="1" x14ac:dyDescent="0.25">
      <c r="C257" s="2"/>
    </row>
    <row r="258" spans="3:3" ht="15.75" customHeight="1" x14ac:dyDescent="0.25">
      <c r="C258" s="2"/>
    </row>
    <row r="259" spans="3:3" ht="15.75" customHeight="1" x14ac:dyDescent="0.25">
      <c r="C259" s="2"/>
    </row>
    <row r="260" spans="3:3" ht="15.75" customHeight="1" x14ac:dyDescent="0.25">
      <c r="C260" s="2"/>
    </row>
    <row r="261" spans="3:3" ht="15.75" customHeight="1" x14ac:dyDescent="0.25">
      <c r="C261" s="2"/>
    </row>
    <row r="262" spans="3:3" ht="15.75" customHeight="1" x14ac:dyDescent="0.25">
      <c r="C262" s="2"/>
    </row>
    <row r="263" spans="3:3" ht="15.75" customHeight="1" x14ac:dyDescent="0.25">
      <c r="C263" s="2"/>
    </row>
    <row r="264" spans="3:3" ht="15.75" customHeight="1" x14ac:dyDescent="0.25">
      <c r="C264" s="2"/>
    </row>
    <row r="265" spans="3:3" ht="15.75" customHeight="1" x14ac:dyDescent="0.25">
      <c r="C265" s="2"/>
    </row>
    <row r="266" spans="3:3" ht="15.75" customHeight="1" x14ac:dyDescent="0.25">
      <c r="C266" s="2"/>
    </row>
    <row r="267" spans="3:3" ht="15.75" customHeight="1" x14ac:dyDescent="0.25">
      <c r="C267" s="2"/>
    </row>
    <row r="268" spans="3:3" ht="15.75" customHeight="1" x14ac:dyDescent="0.25">
      <c r="C268" s="2"/>
    </row>
    <row r="269" spans="3:3" ht="15.75" customHeight="1" x14ac:dyDescent="0.25">
      <c r="C269" s="2"/>
    </row>
    <row r="270" spans="3:3" ht="15.75" customHeight="1" x14ac:dyDescent="0.25">
      <c r="C270" s="2"/>
    </row>
    <row r="271" spans="3:3" ht="15.75" customHeight="1" x14ac:dyDescent="0.25">
      <c r="C271" s="2"/>
    </row>
    <row r="272" spans="3:3" ht="15.75" customHeight="1" x14ac:dyDescent="0.25">
      <c r="C272" s="2"/>
    </row>
    <row r="273" spans="3:3" ht="15.75" customHeight="1" x14ac:dyDescent="0.25">
      <c r="C273" s="2"/>
    </row>
    <row r="274" spans="3:3" ht="15.75" customHeight="1" x14ac:dyDescent="0.25">
      <c r="C274" s="2"/>
    </row>
    <row r="275" spans="3:3" ht="15.75" customHeight="1" x14ac:dyDescent="0.25">
      <c r="C275" s="2"/>
    </row>
    <row r="276" spans="3:3" ht="15.75" customHeight="1" x14ac:dyDescent="0.25">
      <c r="C276" s="2"/>
    </row>
    <row r="277" spans="3:3" ht="15.75" customHeight="1" x14ac:dyDescent="0.25">
      <c r="C277" s="2"/>
    </row>
    <row r="278" spans="3:3" ht="15.75" customHeight="1" x14ac:dyDescent="0.25">
      <c r="C278" s="2"/>
    </row>
    <row r="279" spans="3:3" ht="15.75" customHeight="1" x14ac:dyDescent="0.25">
      <c r="C279" s="2"/>
    </row>
    <row r="280" spans="3:3" ht="15.75" customHeight="1" x14ac:dyDescent="0.25">
      <c r="C280" s="2"/>
    </row>
    <row r="281" spans="3:3" ht="15.75" customHeight="1" x14ac:dyDescent="0.25">
      <c r="C281" s="2"/>
    </row>
    <row r="282" spans="3:3" ht="15.75" customHeight="1" x14ac:dyDescent="0.25">
      <c r="C282" s="2"/>
    </row>
    <row r="283" spans="3:3" ht="15.75" customHeight="1" x14ac:dyDescent="0.25">
      <c r="C283" s="2"/>
    </row>
    <row r="284" spans="3:3" ht="15.75" customHeight="1" x14ac:dyDescent="0.25">
      <c r="C284" s="2"/>
    </row>
    <row r="285" spans="3:3" ht="15.75" customHeight="1" x14ac:dyDescent="0.25">
      <c r="C285" s="2"/>
    </row>
    <row r="286" spans="3:3" ht="15.75" customHeight="1" x14ac:dyDescent="0.25">
      <c r="C286" s="2"/>
    </row>
    <row r="287" spans="3:3" ht="15.75" customHeight="1" x14ac:dyDescent="0.25">
      <c r="C287" s="2"/>
    </row>
    <row r="288" spans="3:3" ht="15.75" customHeight="1" x14ac:dyDescent="0.25">
      <c r="C288" s="2"/>
    </row>
    <row r="289" spans="3:3" ht="15.75" customHeight="1" x14ac:dyDescent="0.25">
      <c r="C289" s="2"/>
    </row>
    <row r="290" spans="3:3" ht="15.75" customHeight="1" x14ac:dyDescent="0.25">
      <c r="C290" s="2"/>
    </row>
    <row r="291" spans="3:3" ht="15.75" customHeight="1" x14ac:dyDescent="0.25">
      <c r="C291" s="2"/>
    </row>
    <row r="292" spans="3:3" ht="15.75" customHeight="1" x14ac:dyDescent="0.25">
      <c r="C292" s="2"/>
    </row>
    <row r="293" spans="3:3" ht="15.75" customHeight="1" x14ac:dyDescent="0.25">
      <c r="C293" s="2"/>
    </row>
    <row r="294" spans="3:3" ht="15.75" customHeight="1" x14ac:dyDescent="0.25">
      <c r="C294" s="2"/>
    </row>
    <row r="295" spans="3:3" ht="15.75" customHeight="1" x14ac:dyDescent="0.25">
      <c r="C295" s="2"/>
    </row>
    <row r="296" spans="3:3" ht="15.75" customHeight="1" x14ac:dyDescent="0.25">
      <c r="C296" s="2"/>
    </row>
    <row r="297" spans="3:3" ht="15.75" customHeight="1" x14ac:dyDescent="0.25">
      <c r="C297" s="2"/>
    </row>
    <row r="298" spans="3:3" ht="15.75" customHeight="1" x14ac:dyDescent="0.25">
      <c r="C298" s="2"/>
    </row>
    <row r="299" spans="3:3" ht="15.75" customHeight="1" x14ac:dyDescent="0.25">
      <c r="C299" s="2"/>
    </row>
    <row r="300" spans="3:3" ht="15.75" customHeight="1" x14ac:dyDescent="0.25">
      <c r="C300" s="2"/>
    </row>
    <row r="301" spans="3:3" ht="15.75" customHeight="1" x14ac:dyDescent="0.25">
      <c r="C301" s="2"/>
    </row>
    <row r="302" spans="3:3" ht="15.75" customHeight="1" x14ac:dyDescent="0.25">
      <c r="C302" s="2"/>
    </row>
    <row r="303" spans="3:3" ht="15.75" customHeight="1" x14ac:dyDescent="0.25">
      <c r="C303" s="2"/>
    </row>
    <row r="304" spans="3:3" ht="15.75" customHeight="1" x14ac:dyDescent="0.25">
      <c r="C304" s="2"/>
    </row>
    <row r="305" spans="3:3" ht="15.75" customHeight="1" x14ac:dyDescent="0.25">
      <c r="C305" s="2"/>
    </row>
    <row r="306" spans="3:3" ht="15.75" customHeight="1" x14ac:dyDescent="0.25">
      <c r="C306" s="2"/>
    </row>
    <row r="307" spans="3:3" ht="15.75" customHeight="1" x14ac:dyDescent="0.25">
      <c r="C307" s="2"/>
    </row>
    <row r="308" spans="3:3" ht="15.75" customHeight="1" x14ac:dyDescent="0.25">
      <c r="C308" s="2"/>
    </row>
    <row r="309" spans="3:3" ht="15.75" customHeight="1" x14ac:dyDescent="0.25">
      <c r="C309" s="2"/>
    </row>
    <row r="310" spans="3:3" ht="15.75" customHeight="1" x14ac:dyDescent="0.25">
      <c r="C310" s="2"/>
    </row>
    <row r="311" spans="3:3" ht="15.75" customHeight="1" x14ac:dyDescent="0.25">
      <c r="C311" s="2"/>
    </row>
    <row r="312" spans="3:3" ht="15.75" customHeight="1" x14ac:dyDescent="0.25">
      <c r="C312" s="2"/>
    </row>
    <row r="313" spans="3:3" ht="15.75" customHeight="1" x14ac:dyDescent="0.25">
      <c r="C313" s="2"/>
    </row>
    <row r="314" spans="3:3" ht="15.75" customHeight="1" x14ac:dyDescent="0.25">
      <c r="C314" s="2"/>
    </row>
    <row r="315" spans="3:3" ht="15.75" customHeight="1" x14ac:dyDescent="0.25">
      <c r="C315" s="2"/>
    </row>
    <row r="316" spans="3:3" ht="15.75" customHeight="1" x14ac:dyDescent="0.25">
      <c r="C316" s="2"/>
    </row>
    <row r="317" spans="3:3" ht="15.75" customHeight="1" x14ac:dyDescent="0.25">
      <c r="C317" s="2"/>
    </row>
    <row r="318" spans="3:3" ht="15.75" customHeight="1" x14ac:dyDescent="0.25">
      <c r="C318" s="2"/>
    </row>
    <row r="319" spans="3:3" ht="15.75" customHeight="1" x14ac:dyDescent="0.25">
      <c r="C319" s="2"/>
    </row>
    <row r="320" spans="3:3" ht="15.75" customHeight="1" x14ac:dyDescent="0.25">
      <c r="C320" s="2"/>
    </row>
    <row r="321" spans="3:3" ht="15.75" customHeight="1" x14ac:dyDescent="0.25">
      <c r="C321" s="2"/>
    </row>
    <row r="322" spans="3:3" ht="15.75" customHeight="1" x14ac:dyDescent="0.25">
      <c r="C322" s="2"/>
    </row>
    <row r="323" spans="3:3" ht="15.75" customHeight="1" x14ac:dyDescent="0.25">
      <c r="C323" s="2"/>
    </row>
    <row r="324" spans="3:3" ht="15.75" customHeight="1" x14ac:dyDescent="0.25">
      <c r="C324" s="2"/>
    </row>
    <row r="325" spans="3:3" ht="15.75" customHeight="1" x14ac:dyDescent="0.25">
      <c r="C325" s="2"/>
    </row>
    <row r="326" spans="3:3" ht="15.75" customHeight="1" x14ac:dyDescent="0.25">
      <c r="C326" s="2"/>
    </row>
    <row r="327" spans="3:3" ht="15.75" customHeight="1" x14ac:dyDescent="0.25">
      <c r="C327" s="2"/>
    </row>
    <row r="328" spans="3:3" ht="15.75" customHeight="1" x14ac:dyDescent="0.25">
      <c r="C328" s="2"/>
    </row>
    <row r="329" spans="3:3" ht="15.75" customHeight="1" x14ac:dyDescent="0.25">
      <c r="C329" s="2"/>
    </row>
    <row r="330" spans="3:3" ht="15.75" customHeight="1" x14ac:dyDescent="0.25">
      <c r="C330" s="2"/>
    </row>
    <row r="331" spans="3:3" ht="15.75" customHeight="1" x14ac:dyDescent="0.25">
      <c r="C331" s="2"/>
    </row>
    <row r="332" spans="3:3" ht="15.75" customHeight="1" x14ac:dyDescent="0.25">
      <c r="C332" s="2"/>
    </row>
    <row r="333" spans="3:3" ht="15.75" customHeight="1" x14ac:dyDescent="0.25">
      <c r="C333" s="2"/>
    </row>
    <row r="334" spans="3:3" ht="15.75" customHeight="1" x14ac:dyDescent="0.25">
      <c r="C334" s="2"/>
    </row>
    <row r="335" spans="3:3" ht="15.75" customHeight="1" x14ac:dyDescent="0.25">
      <c r="C335" s="2"/>
    </row>
    <row r="336" spans="3:3" ht="15.75" customHeight="1" x14ac:dyDescent="0.25">
      <c r="C336" s="2"/>
    </row>
    <row r="337" spans="3:3" ht="15.75" customHeight="1" x14ac:dyDescent="0.25">
      <c r="C337" s="2"/>
    </row>
    <row r="338" spans="3:3" ht="15.75" customHeight="1" x14ac:dyDescent="0.25">
      <c r="C338" s="2"/>
    </row>
    <row r="339" spans="3:3" ht="15.75" customHeight="1" x14ac:dyDescent="0.25">
      <c r="C339" s="2"/>
    </row>
    <row r="340" spans="3:3" ht="15.75" customHeight="1" x14ac:dyDescent="0.25">
      <c r="C340" s="2"/>
    </row>
    <row r="341" spans="3:3" ht="15.75" customHeight="1" x14ac:dyDescent="0.25">
      <c r="C341" s="2"/>
    </row>
    <row r="342" spans="3:3" ht="15.75" customHeight="1" x14ac:dyDescent="0.25">
      <c r="C342" s="2"/>
    </row>
    <row r="343" spans="3:3" ht="15.75" customHeight="1" x14ac:dyDescent="0.25">
      <c r="C343" s="2"/>
    </row>
    <row r="344" spans="3:3" ht="15.75" customHeight="1" x14ac:dyDescent="0.25">
      <c r="C344" s="2"/>
    </row>
    <row r="345" spans="3:3" ht="15.75" customHeight="1" x14ac:dyDescent="0.25">
      <c r="C345" s="2"/>
    </row>
    <row r="346" spans="3:3" ht="15.75" customHeight="1" x14ac:dyDescent="0.25">
      <c r="C346" s="2"/>
    </row>
    <row r="347" spans="3:3" ht="15.75" customHeight="1" x14ac:dyDescent="0.25">
      <c r="C347" s="2"/>
    </row>
    <row r="348" spans="3:3" ht="15.75" customHeight="1" x14ac:dyDescent="0.25">
      <c r="C348" s="2"/>
    </row>
    <row r="349" spans="3:3" ht="15.75" customHeight="1" x14ac:dyDescent="0.25">
      <c r="C349" s="2"/>
    </row>
    <row r="350" spans="3:3" ht="15.75" customHeight="1" x14ac:dyDescent="0.25">
      <c r="C350" s="2"/>
    </row>
    <row r="351" spans="3:3" ht="15.75" customHeight="1" x14ac:dyDescent="0.25">
      <c r="C351" s="2"/>
    </row>
    <row r="352" spans="3:3" ht="15.75" customHeight="1" x14ac:dyDescent="0.25">
      <c r="C352" s="2"/>
    </row>
    <row r="353" spans="3:3" ht="15.75" customHeight="1" x14ac:dyDescent="0.25">
      <c r="C353" s="2"/>
    </row>
    <row r="354" spans="3:3" ht="15.75" customHeight="1" x14ac:dyDescent="0.25">
      <c r="C354" s="2"/>
    </row>
    <row r="355" spans="3:3" ht="15.75" customHeight="1" x14ac:dyDescent="0.25">
      <c r="C355" s="2"/>
    </row>
    <row r="356" spans="3:3" ht="15.75" customHeight="1" x14ac:dyDescent="0.25">
      <c r="C356" s="2"/>
    </row>
    <row r="357" spans="3:3" ht="15.75" customHeight="1" x14ac:dyDescent="0.25">
      <c r="C357" s="2"/>
    </row>
    <row r="358" spans="3:3" ht="15.75" customHeight="1" x14ac:dyDescent="0.25">
      <c r="C358" s="2"/>
    </row>
    <row r="359" spans="3:3" ht="15.75" customHeight="1" x14ac:dyDescent="0.25">
      <c r="C359" s="2"/>
    </row>
    <row r="360" spans="3:3" ht="15.75" customHeight="1" x14ac:dyDescent="0.25">
      <c r="C360" s="2"/>
    </row>
    <row r="361" spans="3:3" ht="15.75" customHeight="1" x14ac:dyDescent="0.25">
      <c r="C361" s="2"/>
    </row>
    <row r="362" spans="3:3" ht="15.75" customHeight="1" x14ac:dyDescent="0.25">
      <c r="C362" s="2"/>
    </row>
    <row r="363" spans="3:3" ht="15.75" customHeight="1" x14ac:dyDescent="0.25">
      <c r="C363" s="2"/>
    </row>
    <row r="364" spans="3:3" ht="15.75" customHeight="1" x14ac:dyDescent="0.25">
      <c r="C364" s="2"/>
    </row>
    <row r="365" spans="3:3" ht="15.75" customHeight="1" x14ac:dyDescent="0.25">
      <c r="C365" s="2"/>
    </row>
    <row r="366" spans="3:3" ht="15.75" customHeight="1" x14ac:dyDescent="0.25">
      <c r="C366" s="2"/>
    </row>
    <row r="367" spans="3:3" ht="15.75" customHeight="1" x14ac:dyDescent="0.25">
      <c r="C367" s="2"/>
    </row>
    <row r="368" spans="3:3" ht="15.75" customHeight="1" x14ac:dyDescent="0.25">
      <c r="C368" s="2"/>
    </row>
    <row r="369" spans="3:3" ht="15.75" customHeight="1" x14ac:dyDescent="0.25">
      <c r="C369" s="2"/>
    </row>
    <row r="370" spans="3:3" ht="15.75" customHeight="1" x14ac:dyDescent="0.25">
      <c r="C370" s="2"/>
    </row>
    <row r="371" spans="3:3" ht="15.75" customHeight="1" x14ac:dyDescent="0.25">
      <c r="C371" s="2"/>
    </row>
    <row r="372" spans="3:3" ht="15.75" customHeight="1" x14ac:dyDescent="0.25">
      <c r="C372" s="2"/>
    </row>
    <row r="373" spans="3:3" ht="15.75" customHeight="1" x14ac:dyDescent="0.25">
      <c r="C373" s="2"/>
    </row>
    <row r="374" spans="3:3" ht="15.75" customHeight="1" x14ac:dyDescent="0.25">
      <c r="C374" s="2"/>
    </row>
    <row r="375" spans="3:3" ht="15.75" customHeight="1" x14ac:dyDescent="0.25">
      <c r="C375" s="2"/>
    </row>
    <row r="376" spans="3:3" ht="15.75" customHeight="1" x14ac:dyDescent="0.25">
      <c r="C376" s="2"/>
    </row>
    <row r="377" spans="3:3" ht="15.75" customHeight="1" x14ac:dyDescent="0.25">
      <c r="C377" s="2"/>
    </row>
    <row r="378" spans="3:3" ht="15.75" customHeight="1" x14ac:dyDescent="0.25">
      <c r="C378" s="2"/>
    </row>
    <row r="379" spans="3:3" ht="15.75" customHeight="1" x14ac:dyDescent="0.25">
      <c r="C379" s="2"/>
    </row>
    <row r="380" spans="3:3" ht="15.75" customHeight="1" x14ac:dyDescent="0.25">
      <c r="C380" s="2"/>
    </row>
    <row r="381" spans="3:3" ht="15.75" customHeight="1" x14ac:dyDescent="0.25">
      <c r="C381" s="2"/>
    </row>
    <row r="382" spans="3:3" ht="15.75" customHeight="1" x14ac:dyDescent="0.25">
      <c r="C382" s="2"/>
    </row>
    <row r="383" spans="3:3" ht="15.75" customHeight="1" x14ac:dyDescent="0.25">
      <c r="C383" s="2"/>
    </row>
    <row r="384" spans="3:3" ht="15.75" customHeight="1" x14ac:dyDescent="0.25">
      <c r="C384" s="2"/>
    </row>
    <row r="385" spans="3:3" ht="15.75" customHeight="1" x14ac:dyDescent="0.25">
      <c r="C385" s="2"/>
    </row>
    <row r="386" spans="3:3" ht="15.75" customHeight="1" x14ac:dyDescent="0.25">
      <c r="C386" s="2"/>
    </row>
    <row r="387" spans="3:3" ht="15.75" customHeight="1" x14ac:dyDescent="0.25">
      <c r="C387" s="2"/>
    </row>
    <row r="388" spans="3:3" ht="15.75" customHeight="1" x14ac:dyDescent="0.25">
      <c r="C388" s="2"/>
    </row>
    <row r="389" spans="3:3" ht="15.75" customHeight="1" x14ac:dyDescent="0.25">
      <c r="C389" s="2"/>
    </row>
    <row r="390" spans="3:3" ht="15.75" customHeight="1" x14ac:dyDescent="0.25">
      <c r="C390" s="2"/>
    </row>
    <row r="391" spans="3:3" ht="15.75" customHeight="1" x14ac:dyDescent="0.25">
      <c r="C391" s="2"/>
    </row>
    <row r="392" spans="3:3" ht="15.75" customHeight="1" x14ac:dyDescent="0.25">
      <c r="C392" s="2"/>
    </row>
    <row r="393" spans="3:3" ht="15.75" customHeight="1" x14ac:dyDescent="0.25">
      <c r="C393" s="2"/>
    </row>
    <row r="394" spans="3:3" ht="15.75" customHeight="1" x14ac:dyDescent="0.25">
      <c r="C394" s="2"/>
    </row>
    <row r="395" spans="3:3" ht="15.75" customHeight="1" x14ac:dyDescent="0.25">
      <c r="C395" s="2"/>
    </row>
    <row r="396" spans="3:3" ht="15.75" customHeight="1" x14ac:dyDescent="0.25">
      <c r="C396" s="2"/>
    </row>
    <row r="397" spans="3:3" ht="15.75" customHeight="1" x14ac:dyDescent="0.25">
      <c r="C397" s="2"/>
    </row>
    <row r="398" spans="3:3" ht="15.75" customHeight="1" x14ac:dyDescent="0.25">
      <c r="C398" s="2"/>
    </row>
    <row r="399" spans="3:3" ht="15.75" customHeight="1" x14ac:dyDescent="0.25">
      <c r="C399" s="2"/>
    </row>
    <row r="400" spans="3:3" ht="15.75" customHeight="1" x14ac:dyDescent="0.25">
      <c r="C400" s="2"/>
    </row>
    <row r="401" spans="3:3" ht="15.75" customHeight="1" x14ac:dyDescent="0.25">
      <c r="C401" s="2"/>
    </row>
    <row r="402" spans="3:3" ht="15.75" customHeight="1" x14ac:dyDescent="0.25">
      <c r="C402" s="2"/>
    </row>
    <row r="403" spans="3:3" ht="15.75" customHeight="1" x14ac:dyDescent="0.25">
      <c r="C403" s="2"/>
    </row>
    <row r="404" spans="3:3" ht="15.75" customHeight="1" x14ac:dyDescent="0.25">
      <c r="C404" s="2"/>
    </row>
    <row r="405" spans="3:3" ht="15.75" customHeight="1" x14ac:dyDescent="0.25">
      <c r="C405" s="2"/>
    </row>
    <row r="406" spans="3:3" ht="15.75" customHeight="1" x14ac:dyDescent="0.25">
      <c r="C406" s="2"/>
    </row>
    <row r="407" spans="3:3" ht="15.75" customHeight="1" x14ac:dyDescent="0.25">
      <c r="C407" s="2"/>
    </row>
    <row r="408" spans="3:3" ht="15.75" customHeight="1" x14ac:dyDescent="0.25">
      <c r="C408" s="2"/>
    </row>
    <row r="409" spans="3:3" ht="15.75" customHeight="1" x14ac:dyDescent="0.25">
      <c r="C409" s="2"/>
    </row>
    <row r="410" spans="3:3" ht="15.75" customHeight="1" x14ac:dyDescent="0.25">
      <c r="C410" s="2"/>
    </row>
    <row r="411" spans="3:3" ht="15.75" customHeight="1" x14ac:dyDescent="0.25">
      <c r="C411" s="2"/>
    </row>
    <row r="412" spans="3:3" ht="15.75" customHeight="1" x14ac:dyDescent="0.25">
      <c r="C412" s="2"/>
    </row>
    <row r="413" spans="3:3" ht="15.75" customHeight="1" x14ac:dyDescent="0.25">
      <c r="C413" s="2"/>
    </row>
    <row r="414" spans="3:3" ht="15.75" customHeight="1" x14ac:dyDescent="0.25">
      <c r="C414" s="2"/>
    </row>
    <row r="415" spans="3:3" ht="15.75" customHeight="1" x14ac:dyDescent="0.25">
      <c r="C415" s="2"/>
    </row>
    <row r="416" spans="3:3" ht="15.75" customHeight="1" x14ac:dyDescent="0.25">
      <c r="C416" s="2"/>
    </row>
    <row r="417" spans="3:3" ht="15.75" customHeight="1" x14ac:dyDescent="0.25">
      <c r="C417" s="2"/>
    </row>
    <row r="418" spans="3:3" ht="15.75" customHeight="1" x14ac:dyDescent="0.25">
      <c r="C418" s="2"/>
    </row>
    <row r="419" spans="3:3" ht="15.75" customHeight="1" x14ac:dyDescent="0.25">
      <c r="C419" s="2"/>
    </row>
    <row r="420" spans="3:3" ht="15.75" customHeight="1" x14ac:dyDescent="0.25">
      <c r="C420" s="2"/>
    </row>
    <row r="421" spans="3:3" ht="15.75" customHeight="1" x14ac:dyDescent="0.25">
      <c r="C421" s="2"/>
    </row>
    <row r="422" spans="3:3" ht="15.75" customHeight="1" x14ac:dyDescent="0.25">
      <c r="C422" s="2"/>
    </row>
    <row r="423" spans="3:3" ht="15.75" customHeight="1" x14ac:dyDescent="0.25">
      <c r="C423" s="2"/>
    </row>
    <row r="424" spans="3:3" ht="15.75" customHeight="1" x14ac:dyDescent="0.25">
      <c r="C424" s="2"/>
    </row>
    <row r="425" spans="3:3" ht="15.75" customHeight="1" x14ac:dyDescent="0.25">
      <c r="C425" s="2"/>
    </row>
    <row r="426" spans="3:3" ht="15.75" customHeight="1" x14ac:dyDescent="0.25">
      <c r="C426" s="2"/>
    </row>
    <row r="427" spans="3:3" ht="15.75" customHeight="1" x14ac:dyDescent="0.25">
      <c r="C427" s="2"/>
    </row>
    <row r="428" spans="3:3" ht="15.75" customHeight="1" x14ac:dyDescent="0.25">
      <c r="C428" s="2"/>
    </row>
    <row r="429" spans="3:3" ht="15.75" customHeight="1" x14ac:dyDescent="0.25">
      <c r="C429" s="2"/>
    </row>
    <row r="430" spans="3:3" ht="15.75" customHeight="1" x14ac:dyDescent="0.25">
      <c r="C430" s="2"/>
    </row>
    <row r="431" spans="3:3" ht="15.75" customHeight="1" x14ac:dyDescent="0.25">
      <c r="C431" s="2"/>
    </row>
    <row r="432" spans="3:3" ht="15.75" customHeight="1" x14ac:dyDescent="0.25">
      <c r="C432" s="2"/>
    </row>
    <row r="433" spans="3:3" ht="15.75" customHeight="1" x14ac:dyDescent="0.25">
      <c r="C433" s="2"/>
    </row>
    <row r="434" spans="3:3" ht="15.75" customHeight="1" x14ac:dyDescent="0.25">
      <c r="C434" s="2"/>
    </row>
    <row r="435" spans="3:3" ht="15.75" customHeight="1" x14ac:dyDescent="0.25">
      <c r="C435" s="2"/>
    </row>
    <row r="436" spans="3:3" ht="15.75" customHeight="1" x14ac:dyDescent="0.25">
      <c r="C436" s="2"/>
    </row>
    <row r="437" spans="3:3" ht="15.75" customHeight="1" x14ac:dyDescent="0.25">
      <c r="C437" s="2"/>
    </row>
    <row r="438" spans="3:3" ht="15.75" customHeight="1" x14ac:dyDescent="0.25">
      <c r="C438" s="2"/>
    </row>
    <row r="439" spans="3:3" ht="15.75" customHeight="1" x14ac:dyDescent="0.25">
      <c r="C439" s="2"/>
    </row>
    <row r="440" spans="3:3" ht="15.75" customHeight="1" x14ac:dyDescent="0.25">
      <c r="C440" s="2"/>
    </row>
    <row r="441" spans="3:3" ht="15.75" customHeight="1" x14ac:dyDescent="0.25">
      <c r="C441" s="2"/>
    </row>
    <row r="442" spans="3:3" ht="15.75" customHeight="1" x14ac:dyDescent="0.25">
      <c r="C442" s="2"/>
    </row>
    <row r="443" spans="3:3" ht="15.75" customHeight="1" x14ac:dyDescent="0.25">
      <c r="C443" s="2"/>
    </row>
    <row r="444" spans="3:3" ht="15.75" customHeight="1" x14ac:dyDescent="0.25">
      <c r="C444" s="2"/>
    </row>
    <row r="445" spans="3:3" ht="15.75" customHeight="1" x14ac:dyDescent="0.25">
      <c r="C445" s="2"/>
    </row>
    <row r="446" spans="3:3" ht="15.75" customHeight="1" x14ac:dyDescent="0.25">
      <c r="C446" s="2"/>
    </row>
    <row r="447" spans="3:3" ht="15.75" customHeight="1" x14ac:dyDescent="0.25">
      <c r="C447" s="2"/>
    </row>
    <row r="448" spans="3:3" ht="15.75" customHeight="1" x14ac:dyDescent="0.25">
      <c r="C448" s="2"/>
    </row>
    <row r="449" spans="3:3" ht="15.75" customHeight="1" x14ac:dyDescent="0.25">
      <c r="C449" s="2"/>
    </row>
    <row r="450" spans="3:3" ht="15.75" customHeight="1" x14ac:dyDescent="0.25">
      <c r="C450" s="2"/>
    </row>
    <row r="451" spans="3:3" ht="15.75" customHeight="1" x14ac:dyDescent="0.25">
      <c r="C451" s="2"/>
    </row>
    <row r="452" spans="3:3" ht="15.75" customHeight="1" x14ac:dyDescent="0.25">
      <c r="C452" s="2"/>
    </row>
    <row r="453" spans="3:3" ht="15.75" customHeight="1" x14ac:dyDescent="0.25">
      <c r="C453" s="2"/>
    </row>
    <row r="454" spans="3:3" ht="15.75" customHeight="1" x14ac:dyDescent="0.25">
      <c r="C454" s="2"/>
    </row>
    <row r="455" spans="3:3" ht="15.75" customHeight="1" x14ac:dyDescent="0.25">
      <c r="C455" s="2"/>
    </row>
    <row r="456" spans="3:3" ht="15.75" customHeight="1" x14ac:dyDescent="0.25">
      <c r="C456" s="2"/>
    </row>
    <row r="457" spans="3:3" ht="15.75" customHeight="1" x14ac:dyDescent="0.25">
      <c r="C457" s="2"/>
    </row>
    <row r="458" spans="3:3" ht="15.75" customHeight="1" x14ac:dyDescent="0.25">
      <c r="C458" s="2"/>
    </row>
    <row r="459" spans="3:3" ht="15.75" customHeight="1" x14ac:dyDescent="0.25">
      <c r="C459" s="2"/>
    </row>
    <row r="460" spans="3:3" ht="15.75" customHeight="1" x14ac:dyDescent="0.25">
      <c r="C460" s="2"/>
    </row>
    <row r="461" spans="3:3" ht="15.75" customHeight="1" x14ac:dyDescent="0.25">
      <c r="C461" s="2"/>
    </row>
    <row r="462" spans="3:3" ht="15.75" customHeight="1" x14ac:dyDescent="0.25">
      <c r="C462" s="2"/>
    </row>
    <row r="463" spans="3:3" ht="15.75" customHeight="1" x14ac:dyDescent="0.25">
      <c r="C463" s="2"/>
    </row>
    <row r="464" spans="3:3" ht="15.75" customHeight="1" x14ac:dyDescent="0.25">
      <c r="C464" s="2"/>
    </row>
    <row r="465" spans="3:3" ht="15.75" customHeight="1" x14ac:dyDescent="0.25">
      <c r="C465" s="2"/>
    </row>
    <row r="466" spans="3:3" ht="15.75" customHeight="1" x14ac:dyDescent="0.25">
      <c r="C466" s="2"/>
    </row>
    <row r="467" spans="3:3" ht="15.75" customHeight="1" x14ac:dyDescent="0.25">
      <c r="C467" s="2"/>
    </row>
    <row r="468" spans="3:3" ht="15.75" customHeight="1" x14ac:dyDescent="0.25">
      <c r="C468" s="2"/>
    </row>
    <row r="469" spans="3:3" ht="15.75" customHeight="1" x14ac:dyDescent="0.25">
      <c r="C469" s="2"/>
    </row>
    <row r="470" spans="3:3" ht="15.75" customHeight="1" x14ac:dyDescent="0.25">
      <c r="C470" s="2"/>
    </row>
    <row r="471" spans="3:3" ht="15.75" customHeight="1" x14ac:dyDescent="0.25">
      <c r="C471" s="2"/>
    </row>
    <row r="472" spans="3:3" ht="15.75" customHeight="1" x14ac:dyDescent="0.25">
      <c r="C472" s="2"/>
    </row>
    <row r="473" spans="3:3" ht="15.75" customHeight="1" x14ac:dyDescent="0.25">
      <c r="C473" s="2"/>
    </row>
    <row r="474" spans="3:3" ht="15.75" customHeight="1" x14ac:dyDescent="0.25">
      <c r="C474" s="2"/>
    </row>
    <row r="475" spans="3:3" ht="15.75" customHeight="1" x14ac:dyDescent="0.25">
      <c r="C475" s="2"/>
    </row>
    <row r="476" spans="3:3" ht="15.75" customHeight="1" x14ac:dyDescent="0.25">
      <c r="C476" s="2"/>
    </row>
    <row r="477" spans="3:3" ht="15.75" customHeight="1" x14ac:dyDescent="0.25">
      <c r="C477" s="2"/>
    </row>
    <row r="478" spans="3:3" ht="15.75" customHeight="1" x14ac:dyDescent="0.25">
      <c r="C478" s="2"/>
    </row>
    <row r="479" spans="3:3" ht="15.75" customHeight="1" x14ac:dyDescent="0.25">
      <c r="C479" s="2"/>
    </row>
    <row r="480" spans="3:3" ht="15.75" customHeight="1" x14ac:dyDescent="0.25">
      <c r="C480" s="2"/>
    </row>
    <row r="481" spans="3:3" ht="15.75" customHeight="1" x14ac:dyDescent="0.25">
      <c r="C481" s="2"/>
    </row>
    <row r="482" spans="3:3" ht="15.75" customHeight="1" x14ac:dyDescent="0.25">
      <c r="C482" s="2"/>
    </row>
    <row r="483" spans="3:3" ht="15.75" customHeight="1" x14ac:dyDescent="0.25">
      <c r="C483" s="2"/>
    </row>
    <row r="484" spans="3:3" ht="15.75" customHeight="1" x14ac:dyDescent="0.25">
      <c r="C484" s="2"/>
    </row>
    <row r="485" spans="3:3" ht="15.75" customHeight="1" x14ac:dyDescent="0.25">
      <c r="C485" s="2"/>
    </row>
    <row r="486" spans="3:3" ht="15.75" customHeight="1" x14ac:dyDescent="0.25">
      <c r="C486" s="2"/>
    </row>
    <row r="487" spans="3:3" ht="15.75" customHeight="1" x14ac:dyDescent="0.25">
      <c r="C487" s="2"/>
    </row>
    <row r="488" spans="3:3" ht="15.75" customHeight="1" x14ac:dyDescent="0.25">
      <c r="C488" s="2"/>
    </row>
    <row r="489" spans="3:3" ht="15.75" customHeight="1" x14ac:dyDescent="0.25">
      <c r="C489" s="2"/>
    </row>
    <row r="490" spans="3:3" ht="15.75" customHeight="1" x14ac:dyDescent="0.25">
      <c r="C490" s="2"/>
    </row>
    <row r="491" spans="3:3" ht="15.75" customHeight="1" x14ac:dyDescent="0.25">
      <c r="C491" s="2"/>
    </row>
    <row r="492" spans="3:3" ht="15.75" customHeight="1" x14ac:dyDescent="0.25">
      <c r="C492" s="2"/>
    </row>
    <row r="493" spans="3:3" ht="15.75" customHeight="1" x14ac:dyDescent="0.25">
      <c r="C493" s="2"/>
    </row>
    <row r="494" spans="3:3" ht="15.75" customHeight="1" x14ac:dyDescent="0.25">
      <c r="C494" s="2"/>
    </row>
    <row r="495" spans="3:3" ht="15.75" customHeight="1" x14ac:dyDescent="0.25">
      <c r="C495" s="2"/>
    </row>
    <row r="496" spans="3:3" ht="15.75" customHeight="1" x14ac:dyDescent="0.25">
      <c r="C496" s="2"/>
    </row>
    <row r="497" spans="3:3" ht="15.75" customHeight="1" x14ac:dyDescent="0.25">
      <c r="C497" s="2"/>
    </row>
    <row r="498" spans="3:3" ht="15.75" customHeight="1" x14ac:dyDescent="0.25">
      <c r="C498" s="2"/>
    </row>
    <row r="499" spans="3:3" ht="15.75" customHeight="1" x14ac:dyDescent="0.25">
      <c r="C499" s="2"/>
    </row>
    <row r="500" spans="3:3" ht="15.75" customHeight="1" x14ac:dyDescent="0.25">
      <c r="C500" s="2"/>
    </row>
    <row r="501" spans="3:3" ht="15.75" customHeight="1" x14ac:dyDescent="0.25">
      <c r="C501" s="2"/>
    </row>
    <row r="502" spans="3:3" ht="15.75" customHeight="1" x14ac:dyDescent="0.25">
      <c r="C502" s="2"/>
    </row>
    <row r="503" spans="3:3" ht="15.75" customHeight="1" x14ac:dyDescent="0.25">
      <c r="C503" s="2"/>
    </row>
    <row r="504" spans="3:3" ht="15.75" customHeight="1" x14ac:dyDescent="0.25">
      <c r="C504" s="2"/>
    </row>
    <row r="505" spans="3:3" ht="15.75" customHeight="1" x14ac:dyDescent="0.25">
      <c r="C505" s="2"/>
    </row>
    <row r="506" spans="3:3" ht="15.75" customHeight="1" x14ac:dyDescent="0.25">
      <c r="C506" s="2"/>
    </row>
    <row r="507" spans="3:3" ht="15.75" customHeight="1" x14ac:dyDescent="0.25">
      <c r="C507" s="2"/>
    </row>
    <row r="508" spans="3:3" ht="15.75" customHeight="1" x14ac:dyDescent="0.25">
      <c r="C508" s="2"/>
    </row>
    <row r="509" spans="3:3" ht="15.75" customHeight="1" x14ac:dyDescent="0.25">
      <c r="C509" s="2"/>
    </row>
    <row r="510" spans="3:3" ht="15.75" customHeight="1" x14ac:dyDescent="0.25">
      <c r="C510" s="2"/>
    </row>
    <row r="511" spans="3:3" ht="15.75" customHeight="1" x14ac:dyDescent="0.25">
      <c r="C511" s="2"/>
    </row>
    <row r="512" spans="3:3" ht="15.75" customHeight="1" x14ac:dyDescent="0.25">
      <c r="C512" s="2"/>
    </row>
    <row r="513" spans="3:3" ht="15.75" customHeight="1" x14ac:dyDescent="0.25">
      <c r="C513" s="2"/>
    </row>
    <row r="514" spans="3:3" ht="15.75" customHeight="1" x14ac:dyDescent="0.25">
      <c r="C514" s="2"/>
    </row>
    <row r="515" spans="3:3" ht="15.75" customHeight="1" x14ac:dyDescent="0.25">
      <c r="C515" s="2"/>
    </row>
    <row r="516" spans="3:3" ht="15.75" customHeight="1" x14ac:dyDescent="0.25">
      <c r="C516" s="2"/>
    </row>
    <row r="517" spans="3:3" ht="15.75" customHeight="1" x14ac:dyDescent="0.25">
      <c r="C517" s="2"/>
    </row>
    <row r="518" spans="3:3" ht="15.75" customHeight="1" x14ac:dyDescent="0.25">
      <c r="C518" s="2"/>
    </row>
    <row r="519" spans="3:3" ht="15.75" customHeight="1" x14ac:dyDescent="0.25">
      <c r="C519" s="2"/>
    </row>
    <row r="520" spans="3:3" ht="15.75" customHeight="1" x14ac:dyDescent="0.25">
      <c r="C520" s="2"/>
    </row>
    <row r="521" spans="3:3" ht="15.75" customHeight="1" x14ac:dyDescent="0.25">
      <c r="C521" s="2"/>
    </row>
    <row r="522" spans="3:3" ht="15.75" customHeight="1" x14ac:dyDescent="0.25">
      <c r="C522" s="2"/>
    </row>
    <row r="523" spans="3:3" ht="15.75" customHeight="1" x14ac:dyDescent="0.25">
      <c r="C523" s="2"/>
    </row>
    <row r="524" spans="3:3" ht="15.75" customHeight="1" x14ac:dyDescent="0.25">
      <c r="C524" s="2"/>
    </row>
    <row r="525" spans="3:3" ht="15.75" customHeight="1" x14ac:dyDescent="0.25">
      <c r="C525" s="2"/>
    </row>
    <row r="526" spans="3:3" ht="15.75" customHeight="1" x14ac:dyDescent="0.25">
      <c r="C526" s="2"/>
    </row>
    <row r="527" spans="3:3" ht="15.75" customHeight="1" x14ac:dyDescent="0.25">
      <c r="C527" s="2"/>
    </row>
    <row r="528" spans="3:3" ht="15.75" customHeight="1" x14ac:dyDescent="0.25">
      <c r="C528" s="2"/>
    </row>
    <row r="529" spans="3:3" ht="15.75" customHeight="1" x14ac:dyDescent="0.25">
      <c r="C529" s="2"/>
    </row>
    <row r="530" spans="3:3" ht="15.75" customHeight="1" x14ac:dyDescent="0.25">
      <c r="C530" s="2"/>
    </row>
    <row r="531" spans="3:3" ht="15.75" customHeight="1" x14ac:dyDescent="0.25">
      <c r="C531" s="2"/>
    </row>
    <row r="532" spans="3:3" ht="15.75" customHeight="1" x14ac:dyDescent="0.25">
      <c r="C532" s="2"/>
    </row>
    <row r="533" spans="3:3" ht="15.75" customHeight="1" x14ac:dyDescent="0.25">
      <c r="C533" s="2"/>
    </row>
    <row r="534" spans="3:3" ht="15.75" customHeight="1" x14ac:dyDescent="0.25">
      <c r="C534" s="2"/>
    </row>
    <row r="535" spans="3:3" ht="15.75" customHeight="1" x14ac:dyDescent="0.25">
      <c r="C535" s="2"/>
    </row>
    <row r="536" spans="3:3" ht="15.75" customHeight="1" x14ac:dyDescent="0.25">
      <c r="C536" s="2"/>
    </row>
    <row r="537" spans="3:3" ht="15.75" customHeight="1" x14ac:dyDescent="0.25">
      <c r="C537" s="2"/>
    </row>
    <row r="538" spans="3:3" ht="15.75" customHeight="1" x14ac:dyDescent="0.25">
      <c r="C538" s="2"/>
    </row>
    <row r="539" spans="3:3" ht="15.75" customHeight="1" x14ac:dyDescent="0.25">
      <c r="C539" s="2"/>
    </row>
    <row r="540" spans="3:3" ht="15.75" customHeight="1" x14ac:dyDescent="0.25">
      <c r="C540" s="2"/>
    </row>
    <row r="541" spans="3:3" ht="15.75" customHeight="1" x14ac:dyDescent="0.25">
      <c r="C541" s="2"/>
    </row>
    <row r="542" spans="3:3" ht="15.75" customHeight="1" x14ac:dyDescent="0.25">
      <c r="C542" s="2"/>
    </row>
    <row r="543" spans="3:3" ht="15.75" customHeight="1" x14ac:dyDescent="0.25">
      <c r="C543" s="2"/>
    </row>
    <row r="544" spans="3:3" ht="15.75" customHeight="1" x14ac:dyDescent="0.25">
      <c r="C544" s="2"/>
    </row>
    <row r="545" spans="3:3" ht="15.75" customHeight="1" x14ac:dyDescent="0.25">
      <c r="C545" s="2"/>
    </row>
    <row r="546" spans="3:3" ht="15.75" customHeight="1" x14ac:dyDescent="0.25">
      <c r="C546" s="2"/>
    </row>
    <row r="547" spans="3:3" ht="15.75" customHeight="1" x14ac:dyDescent="0.25">
      <c r="C547" s="2"/>
    </row>
    <row r="548" spans="3:3" ht="15.75" customHeight="1" x14ac:dyDescent="0.25">
      <c r="C548" s="2"/>
    </row>
    <row r="549" spans="3:3" ht="15.75" customHeight="1" x14ac:dyDescent="0.25">
      <c r="C549" s="2"/>
    </row>
    <row r="550" spans="3:3" ht="15.75" customHeight="1" x14ac:dyDescent="0.25">
      <c r="C550" s="2"/>
    </row>
    <row r="551" spans="3:3" ht="15.75" customHeight="1" x14ac:dyDescent="0.25">
      <c r="C551" s="2"/>
    </row>
    <row r="552" spans="3:3" ht="15.75" customHeight="1" x14ac:dyDescent="0.25">
      <c r="C552" s="2"/>
    </row>
    <row r="553" spans="3:3" ht="15.75" customHeight="1" x14ac:dyDescent="0.25">
      <c r="C553" s="2"/>
    </row>
    <row r="554" spans="3:3" ht="15.75" customHeight="1" x14ac:dyDescent="0.25">
      <c r="C554" s="2"/>
    </row>
    <row r="555" spans="3:3" ht="15.75" customHeight="1" x14ac:dyDescent="0.25">
      <c r="C555" s="2"/>
    </row>
    <row r="556" spans="3:3" ht="15.75" customHeight="1" x14ac:dyDescent="0.25">
      <c r="C556" s="2"/>
    </row>
    <row r="557" spans="3:3" ht="15.75" customHeight="1" x14ac:dyDescent="0.25">
      <c r="C557" s="2"/>
    </row>
    <row r="558" spans="3:3" ht="15.75" customHeight="1" x14ac:dyDescent="0.25">
      <c r="C558" s="2"/>
    </row>
    <row r="559" spans="3:3" ht="15.75" customHeight="1" x14ac:dyDescent="0.25">
      <c r="C559" s="2"/>
    </row>
    <row r="560" spans="3:3" ht="15.75" customHeight="1" x14ac:dyDescent="0.25">
      <c r="C560" s="2"/>
    </row>
    <row r="561" spans="3:3" ht="15.75" customHeight="1" x14ac:dyDescent="0.25">
      <c r="C561" s="2"/>
    </row>
    <row r="562" spans="3:3" ht="15.75" customHeight="1" x14ac:dyDescent="0.25">
      <c r="C562" s="2"/>
    </row>
    <row r="563" spans="3:3" ht="15.75" customHeight="1" x14ac:dyDescent="0.25">
      <c r="C563" s="2"/>
    </row>
    <row r="564" spans="3:3" ht="15.75" customHeight="1" x14ac:dyDescent="0.25">
      <c r="C564" s="2"/>
    </row>
    <row r="565" spans="3:3" ht="15.75" customHeight="1" x14ac:dyDescent="0.25">
      <c r="C565" s="2"/>
    </row>
    <row r="566" spans="3:3" ht="15.75" customHeight="1" x14ac:dyDescent="0.25">
      <c r="C566" s="2"/>
    </row>
    <row r="567" spans="3:3" ht="15.75" customHeight="1" x14ac:dyDescent="0.25">
      <c r="C567" s="2"/>
    </row>
    <row r="568" spans="3:3" ht="15.75" customHeight="1" x14ac:dyDescent="0.25">
      <c r="C568" s="2"/>
    </row>
    <row r="569" spans="3:3" ht="15.75" customHeight="1" x14ac:dyDescent="0.25">
      <c r="C569" s="2"/>
    </row>
    <row r="570" spans="3:3" ht="15.75" customHeight="1" x14ac:dyDescent="0.25">
      <c r="C570" s="2"/>
    </row>
    <row r="571" spans="3:3" ht="15.75" customHeight="1" x14ac:dyDescent="0.25">
      <c r="C571" s="2"/>
    </row>
    <row r="572" spans="3:3" ht="15.75" customHeight="1" x14ac:dyDescent="0.25">
      <c r="C572" s="2"/>
    </row>
    <row r="573" spans="3:3" ht="15.75" customHeight="1" x14ac:dyDescent="0.25">
      <c r="C573" s="2"/>
    </row>
    <row r="574" spans="3:3" ht="15.75" customHeight="1" x14ac:dyDescent="0.25">
      <c r="C574" s="2"/>
    </row>
    <row r="575" spans="3:3" ht="15.75" customHeight="1" x14ac:dyDescent="0.25">
      <c r="C575" s="2"/>
    </row>
    <row r="576" spans="3:3" ht="15.75" customHeight="1" x14ac:dyDescent="0.25">
      <c r="C576" s="2"/>
    </row>
    <row r="577" spans="3:3" ht="15.75" customHeight="1" x14ac:dyDescent="0.25">
      <c r="C577" s="2"/>
    </row>
    <row r="578" spans="3:3" ht="15.75" customHeight="1" x14ac:dyDescent="0.25">
      <c r="C578" s="2"/>
    </row>
    <row r="579" spans="3:3" ht="15.75" customHeight="1" x14ac:dyDescent="0.25">
      <c r="C579" s="2"/>
    </row>
    <row r="580" spans="3:3" ht="15.75" customHeight="1" x14ac:dyDescent="0.25">
      <c r="C580" s="2"/>
    </row>
    <row r="581" spans="3:3" ht="15.75" customHeight="1" x14ac:dyDescent="0.25">
      <c r="C581" s="2"/>
    </row>
    <row r="582" spans="3:3" ht="15.75" customHeight="1" x14ac:dyDescent="0.25">
      <c r="C582" s="2"/>
    </row>
    <row r="583" spans="3:3" ht="15.75" customHeight="1" x14ac:dyDescent="0.25">
      <c r="C583" s="2"/>
    </row>
    <row r="584" spans="3:3" ht="15.75" customHeight="1" x14ac:dyDescent="0.25">
      <c r="C584" s="2"/>
    </row>
    <row r="585" spans="3:3" ht="15.75" customHeight="1" x14ac:dyDescent="0.25">
      <c r="C585" s="2"/>
    </row>
    <row r="586" spans="3:3" ht="15.75" customHeight="1" x14ac:dyDescent="0.25">
      <c r="C586" s="2"/>
    </row>
    <row r="587" spans="3:3" ht="15.75" customHeight="1" x14ac:dyDescent="0.25">
      <c r="C587" s="2"/>
    </row>
    <row r="588" spans="3:3" ht="15.75" customHeight="1" x14ac:dyDescent="0.25">
      <c r="C588" s="2"/>
    </row>
    <row r="589" spans="3:3" ht="15.75" customHeight="1" x14ac:dyDescent="0.25">
      <c r="C589" s="2"/>
    </row>
    <row r="590" spans="3:3" ht="15.75" customHeight="1" x14ac:dyDescent="0.25">
      <c r="C590" s="2"/>
    </row>
    <row r="591" spans="3:3" ht="15.75" customHeight="1" x14ac:dyDescent="0.25">
      <c r="C591" s="2"/>
    </row>
    <row r="592" spans="3:3" ht="15.75" customHeight="1" x14ac:dyDescent="0.25">
      <c r="C592" s="2"/>
    </row>
    <row r="593" spans="3:3" ht="15.75" customHeight="1" x14ac:dyDescent="0.25">
      <c r="C593" s="2"/>
    </row>
    <row r="594" spans="3:3" ht="15.75" customHeight="1" x14ac:dyDescent="0.25">
      <c r="C594" s="2"/>
    </row>
    <row r="595" spans="3:3" ht="15.75" customHeight="1" x14ac:dyDescent="0.25">
      <c r="C595" s="2"/>
    </row>
    <row r="596" spans="3:3" ht="15.75" customHeight="1" x14ac:dyDescent="0.25">
      <c r="C596" s="2"/>
    </row>
    <row r="597" spans="3:3" ht="15.75" customHeight="1" x14ac:dyDescent="0.25">
      <c r="C597" s="2"/>
    </row>
    <row r="598" spans="3:3" ht="15.75" customHeight="1" x14ac:dyDescent="0.25">
      <c r="C598" s="2"/>
    </row>
    <row r="599" spans="3:3" ht="15.75" customHeight="1" x14ac:dyDescent="0.25">
      <c r="C599" s="2"/>
    </row>
    <row r="600" spans="3:3" ht="15.75" customHeight="1" x14ac:dyDescent="0.25">
      <c r="C600" s="2"/>
    </row>
    <row r="601" spans="3:3" ht="15.75" customHeight="1" x14ac:dyDescent="0.25">
      <c r="C601" s="2"/>
    </row>
    <row r="602" spans="3:3" ht="15.75" customHeight="1" x14ac:dyDescent="0.25">
      <c r="C602" s="2"/>
    </row>
    <row r="603" spans="3:3" ht="15.75" customHeight="1" x14ac:dyDescent="0.25">
      <c r="C603" s="2"/>
    </row>
    <row r="604" spans="3:3" ht="15.75" customHeight="1" x14ac:dyDescent="0.25">
      <c r="C604" s="2"/>
    </row>
    <row r="605" spans="3:3" ht="15.75" customHeight="1" x14ac:dyDescent="0.25">
      <c r="C605" s="2"/>
    </row>
    <row r="606" spans="3:3" ht="15.75" customHeight="1" x14ac:dyDescent="0.25">
      <c r="C606" s="2"/>
    </row>
    <row r="607" spans="3:3" ht="15.75" customHeight="1" x14ac:dyDescent="0.25">
      <c r="C607" s="2"/>
    </row>
    <row r="608" spans="3:3" ht="15.75" customHeight="1" x14ac:dyDescent="0.25">
      <c r="C608" s="2"/>
    </row>
    <row r="609" spans="3:3" ht="15.75" customHeight="1" x14ac:dyDescent="0.25">
      <c r="C609" s="2"/>
    </row>
    <row r="610" spans="3:3" ht="15.75" customHeight="1" x14ac:dyDescent="0.25">
      <c r="C610" s="2"/>
    </row>
    <row r="611" spans="3:3" ht="15.75" customHeight="1" x14ac:dyDescent="0.25">
      <c r="C611" s="2"/>
    </row>
    <row r="612" spans="3:3" ht="15.75" customHeight="1" x14ac:dyDescent="0.25">
      <c r="C612" s="2"/>
    </row>
    <row r="613" spans="3:3" ht="15.75" customHeight="1" x14ac:dyDescent="0.25">
      <c r="C613" s="2"/>
    </row>
    <row r="614" spans="3:3" ht="15.75" customHeight="1" x14ac:dyDescent="0.25">
      <c r="C614" s="2"/>
    </row>
    <row r="615" spans="3:3" ht="15.75" customHeight="1" x14ac:dyDescent="0.25">
      <c r="C615" s="2"/>
    </row>
    <row r="616" spans="3:3" ht="15.75" customHeight="1" x14ac:dyDescent="0.25">
      <c r="C616" s="2"/>
    </row>
    <row r="617" spans="3:3" ht="15.75" customHeight="1" x14ac:dyDescent="0.25">
      <c r="C617" s="2"/>
    </row>
    <row r="618" spans="3:3" ht="15.75" customHeight="1" x14ac:dyDescent="0.25">
      <c r="C618" s="2"/>
    </row>
    <row r="619" spans="3:3" ht="15.75" customHeight="1" x14ac:dyDescent="0.25">
      <c r="C619" s="2"/>
    </row>
    <row r="620" spans="3:3" ht="15.75" customHeight="1" x14ac:dyDescent="0.25">
      <c r="C620" s="2"/>
    </row>
    <row r="621" spans="3:3" ht="15.75" customHeight="1" x14ac:dyDescent="0.25">
      <c r="C621" s="2"/>
    </row>
    <row r="622" spans="3:3" ht="15.75" customHeight="1" x14ac:dyDescent="0.25">
      <c r="C622" s="2"/>
    </row>
    <row r="623" spans="3:3" ht="15.75" customHeight="1" x14ac:dyDescent="0.25">
      <c r="C623" s="2"/>
    </row>
    <row r="624" spans="3:3" ht="15.75" customHeight="1" x14ac:dyDescent="0.25">
      <c r="C624" s="2"/>
    </row>
    <row r="625" spans="3:3" ht="15.75" customHeight="1" x14ac:dyDescent="0.25">
      <c r="C625" s="2"/>
    </row>
    <row r="626" spans="3:3" ht="15.75" customHeight="1" x14ac:dyDescent="0.25">
      <c r="C626" s="2"/>
    </row>
    <row r="627" spans="3:3" ht="15.75" customHeight="1" x14ac:dyDescent="0.25">
      <c r="C627" s="2"/>
    </row>
    <row r="628" spans="3:3" ht="15.75" customHeight="1" x14ac:dyDescent="0.25">
      <c r="C628" s="2"/>
    </row>
    <row r="629" spans="3:3" ht="15.75" customHeight="1" x14ac:dyDescent="0.25">
      <c r="C629" s="2"/>
    </row>
    <row r="630" spans="3:3" ht="15.75" customHeight="1" x14ac:dyDescent="0.25">
      <c r="C630" s="2"/>
    </row>
    <row r="631" spans="3:3" ht="15.75" customHeight="1" x14ac:dyDescent="0.25">
      <c r="C631" s="2"/>
    </row>
    <row r="632" spans="3:3" ht="15.75" customHeight="1" x14ac:dyDescent="0.25">
      <c r="C632" s="2"/>
    </row>
    <row r="633" spans="3:3" ht="15.75" customHeight="1" x14ac:dyDescent="0.25">
      <c r="C633" s="2"/>
    </row>
    <row r="634" spans="3:3" ht="15.75" customHeight="1" x14ac:dyDescent="0.25">
      <c r="C634" s="2"/>
    </row>
    <row r="635" spans="3:3" ht="15.75" customHeight="1" x14ac:dyDescent="0.25">
      <c r="C635" s="2"/>
    </row>
    <row r="636" spans="3:3" ht="15.75" customHeight="1" x14ac:dyDescent="0.25">
      <c r="C636" s="2"/>
    </row>
    <row r="637" spans="3:3" ht="15.75" customHeight="1" x14ac:dyDescent="0.25">
      <c r="C637" s="2"/>
    </row>
    <row r="638" spans="3:3" ht="15.75" customHeight="1" x14ac:dyDescent="0.25">
      <c r="C638" s="2"/>
    </row>
    <row r="639" spans="3:3" ht="15.75" customHeight="1" x14ac:dyDescent="0.25">
      <c r="C639" s="2"/>
    </row>
    <row r="640" spans="3:3" ht="15.75" customHeight="1" x14ac:dyDescent="0.25">
      <c r="C640" s="2"/>
    </row>
    <row r="641" spans="3:3" ht="15.75" customHeight="1" x14ac:dyDescent="0.25">
      <c r="C641" s="2"/>
    </row>
    <row r="642" spans="3:3" ht="15.75" customHeight="1" x14ac:dyDescent="0.25">
      <c r="C642" s="2"/>
    </row>
    <row r="643" spans="3:3" ht="15.75" customHeight="1" x14ac:dyDescent="0.25">
      <c r="C643" s="2"/>
    </row>
    <row r="644" spans="3:3" ht="15.75" customHeight="1" x14ac:dyDescent="0.25">
      <c r="C644" s="2"/>
    </row>
    <row r="645" spans="3:3" ht="15.75" customHeight="1" x14ac:dyDescent="0.25">
      <c r="C645" s="2"/>
    </row>
    <row r="646" spans="3:3" ht="15.75" customHeight="1" x14ac:dyDescent="0.25">
      <c r="C646" s="2"/>
    </row>
    <row r="647" spans="3:3" ht="15.75" customHeight="1" x14ac:dyDescent="0.25">
      <c r="C647" s="2"/>
    </row>
    <row r="648" spans="3:3" ht="15.75" customHeight="1" x14ac:dyDescent="0.25">
      <c r="C648" s="2"/>
    </row>
    <row r="649" spans="3:3" ht="15.75" customHeight="1" x14ac:dyDescent="0.25">
      <c r="C649" s="2"/>
    </row>
    <row r="650" spans="3:3" ht="15.75" customHeight="1" x14ac:dyDescent="0.25">
      <c r="C650" s="2"/>
    </row>
    <row r="651" spans="3:3" ht="15.75" customHeight="1" x14ac:dyDescent="0.25">
      <c r="C651" s="2"/>
    </row>
    <row r="652" spans="3:3" ht="15.75" customHeight="1" x14ac:dyDescent="0.25">
      <c r="C652" s="2"/>
    </row>
    <row r="653" spans="3:3" ht="15.75" customHeight="1" x14ac:dyDescent="0.25">
      <c r="C653" s="2"/>
    </row>
    <row r="654" spans="3:3" ht="15.75" customHeight="1" x14ac:dyDescent="0.25">
      <c r="C654" s="2"/>
    </row>
    <row r="655" spans="3:3" ht="15.75" customHeight="1" x14ac:dyDescent="0.25">
      <c r="C655" s="2"/>
    </row>
    <row r="656" spans="3:3" ht="15.75" customHeight="1" x14ac:dyDescent="0.25">
      <c r="C656" s="2"/>
    </row>
    <row r="657" spans="3:3" ht="15.75" customHeight="1" x14ac:dyDescent="0.25">
      <c r="C657" s="2"/>
    </row>
    <row r="658" spans="3:3" ht="15.75" customHeight="1" x14ac:dyDescent="0.25">
      <c r="C658" s="2"/>
    </row>
    <row r="659" spans="3:3" ht="15.75" customHeight="1" x14ac:dyDescent="0.25">
      <c r="C659" s="2"/>
    </row>
    <row r="660" spans="3:3" ht="15.75" customHeight="1" x14ac:dyDescent="0.25">
      <c r="C660" s="2"/>
    </row>
    <row r="661" spans="3:3" ht="15.75" customHeight="1" x14ac:dyDescent="0.25">
      <c r="C661" s="2"/>
    </row>
    <row r="662" spans="3:3" ht="15.75" customHeight="1" x14ac:dyDescent="0.25">
      <c r="C662" s="2"/>
    </row>
    <row r="663" spans="3:3" ht="15.75" customHeight="1" x14ac:dyDescent="0.25">
      <c r="C663" s="2"/>
    </row>
    <row r="664" spans="3:3" ht="15.75" customHeight="1" x14ac:dyDescent="0.25">
      <c r="C664" s="2"/>
    </row>
    <row r="665" spans="3:3" ht="15.75" customHeight="1" x14ac:dyDescent="0.25">
      <c r="C665" s="2"/>
    </row>
    <row r="666" spans="3:3" ht="15.75" customHeight="1" x14ac:dyDescent="0.25">
      <c r="C666" s="2"/>
    </row>
    <row r="667" spans="3:3" ht="15.75" customHeight="1" x14ac:dyDescent="0.25">
      <c r="C667" s="2"/>
    </row>
    <row r="668" spans="3:3" ht="15.75" customHeight="1" x14ac:dyDescent="0.25">
      <c r="C668" s="2"/>
    </row>
    <row r="669" spans="3:3" ht="15.75" customHeight="1" x14ac:dyDescent="0.25">
      <c r="C669" s="2"/>
    </row>
    <row r="670" spans="3:3" ht="15.75" customHeight="1" x14ac:dyDescent="0.25">
      <c r="C670" s="2"/>
    </row>
    <row r="671" spans="3:3" ht="15.75" customHeight="1" x14ac:dyDescent="0.25">
      <c r="C671" s="2"/>
    </row>
    <row r="672" spans="3:3" ht="15.75" customHeight="1" x14ac:dyDescent="0.25">
      <c r="C672" s="2"/>
    </row>
    <row r="673" spans="3:3" ht="15.75" customHeight="1" x14ac:dyDescent="0.25">
      <c r="C673" s="2"/>
    </row>
    <row r="674" spans="3:3" ht="15.75" customHeight="1" x14ac:dyDescent="0.25">
      <c r="C674" s="2"/>
    </row>
    <row r="675" spans="3:3" ht="15.75" customHeight="1" x14ac:dyDescent="0.25">
      <c r="C675" s="2"/>
    </row>
    <row r="676" spans="3:3" ht="15.75" customHeight="1" x14ac:dyDescent="0.25">
      <c r="C676" s="2"/>
    </row>
    <row r="677" spans="3:3" ht="15.75" customHeight="1" x14ac:dyDescent="0.25">
      <c r="C677" s="2"/>
    </row>
    <row r="678" spans="3:3" ht="15.75" customHeight="1" x14ac:dyDescent="0.25">
      <c r="C678" s="2"/>
    </row>
    <row r="679" spans="3:3" ht="15.75" customHeight="1" x14ac:dyDescent="0.25">
      <c r="C679" s="2"/>
    </row>
    <row r="680" spans="3:3" ht="15.75" customHeight="1" x14ac:dyDescent="0.25">
      <c r="C680" s="2"/>
    </row>
    <row r="681" spans="3:3" ht="15.75" customHeight="1" x14ac:dyDescent="0.25">
      <c r="C681" s="2"/>
    </row>
    <row r="682" spans="3:3" ht="15.75" customHeight="1" x14ac:dyDescent="0.25">
      <c r="C682" s="2"/>
    </row>
    <row r="683" spans="3:3" ht="15.75" customHeight="1" x14ac:dyDescent="0.25">
      <c r="C683" s="2"/>
    </row>
    <row r="684" spans="3:3" ht="15.75" customHeight="1" x14ac:dyDescent="0.25">
      <c r="C684" s="2"/>
    </row>
    <row r="685" spans="3:3" ht="15.75" customHeight="1" x14ac:dyDescent="0.25">
      <c r="C685" s="2"/>
    </row>
    <row r="686" spans="3:3" ht="15.75" customHeight="1" x14ac:dyDescent="0.25">
      <c r="C686" s="2"/>
    </row>
    <row r="687" spans="3:3" ht="15.75" customHeight="1" x14ac:dyDescent="0.25">
      <c r="C687" s="2"/>
    </row>
    <row r="688" spans="3:3" ht="15.75" customHeight="1" x14ac:dyDescent="0.25">
      <c r="C688" s="2"/>
    </row>
    <row r="689" spans="3:3" ht="15.75" customHeight="1" x14ac:dyDescent="0.25">
      <c r="C689" s="2"/>
    </row>
    <row r="690" spans="3:3" ht="15.75" customHeight="1" x14ac:dyDescent="0.25">
      <c r="C690" s="2"/>
    </row>
    <row r="691" spans="3:3" ht="15.75" customHeight="1" x14ac:dyDescent="0.25">
      <c r="C691" s="2"/>
    </row>
    <row r="692" spans="3:3" ht="15.75" customHeight="1" x14ac:dyDescent="0.25">
      <c r="C692" s="2"/>
    </row>
    <row r="693" spans="3:3" ht="15.75" customHeight="1" x14ac:dyDescent="0.25">
      <c r="C693" s="2"/>
    </row>
    <row r="694" spans="3:3" ht="15.75" customHeight="1" x14ac:dyDescent="0.25">
      <c r="C694" s="2"/>
    </row>
    <row r="695" spans="3:3" ht="15.75" customHeight="1" x14ac:dyDescent="0.25">
      <c r="C695" s="2"/>
    </row>
    <row r="696" spans="3:3" ht="15.75" customHeight="1" x14ac:dyDescent="0.25">
      <c r="C696" s="2"/>
    </row>
    <row r="697" spans="3:3" ht="15.75" customHeight="1" x14ac:dyDescent="0.25">
      <c r="C697" s="2"/>
    </row>
    <row r="698" spans="3:3" ht="15.75" customHeight="1" x14ac:dyDescent="0.25">
      <c r="C698" s="2"/>
    </row>
    <row r="699" spans="3:3" ht="15.75" customHeight="1" x14ac:dyDescent="0.25">
      <c r="C699" s="2"/>
    </row>
    <row r="700" spans="3:3" ht="15.75" customHeight="1" x14ac:dyDescent="0.25">
      <c r="C700" s="2"/>
    </row>
    <row r="701" spans="3:3" ht="15.75" customHeight="1" x14ac:dyDescent="0.25">
      <c r="C701" s="2"/>
    </row>
    <row r="702" spans="3:3" ht="15.75" customHeight="1" x14ac:dyDescent="0.25">
      <c r="C702" s="2"/>
    </row>
    <row r="703" spans="3:3" ht="15.75" customHeight="1" x14ac:dyDescent="0.25">
      <c r="C703" s="2"/>
    </row>
    <row r="704" spans="3:3" ht="15.75" customHeight="1" x14ac:dyDescent="0.25">
      <c r="C704" s="2"/>
    </row>
    <row r="705" spans="3:3" ht="15.75" customHeight="1" x14ac:dyDescent="0.25">
      <c r="C705" s="2"/>
    </row>
    <row r="706" spans="3:3" ht="15.75" customHeight="1" x14ac:dyDescent="0.25">
      <c r="C706" s="2"/>
    </row>
    <row r="707" spans="3:3" ht="15.75" customHeight="1" x14ac:dyDescent="0.25">
      <c r="C707" s="2"/>
    </row>
    <row r="708" spans="3:3" ht="15.75" customHeight="1" x14ac:dyDescent="0.25">
      <c r="C708" s="2"/>
    </row>
    <row r="709" spans="3:3" ht="15.75" customHeight="1" x14ac:dyDescent="0.25">
      <c r="C709" s="2"/>
    </row>
    <row r="710" spans="3:3" ht="15.75" customHeight="1" x14ac:dyDescent="0.25">
      <c r="C710" s="2"/>
    </row>
    <row r="711" spans="3:3" ht="15.75" customHeight="1" x14ac:dyDescent="0.25">
      <c r="C711" s="2"/>
    </row>
    <row r="712" spans="3:3" ht="15.75" customHeight="1" x14ac:dyDescent="0.25">
      <c r="C712" s="2"/>
    </row>
    <row r="713" spans="3:3" ht="15.75" customHeight="1" x14ac:dyDescent="0.25">
      <c r="C713" s="2"/>
    </row>
    <row r="714" spans="3:3" ht="15.75" customHeight="1" x14ac:dyDescent="0.25">
      <c r="C714" s="2"/>
    </row>
    <row r="715" spans="3:3" ht="15.75" customHeight="1" x14ac:dyDescent="0.25">
      <c r="C715" s="2"/>
    </row>
    <row r="716" spans="3:3" ht="15.75" customHeight="1" x14ac:dyDescent="0.25">
      <c r="C716" s="2"/>
    </row>
    <row r="717" spans="3:3" ht="15.75" customHeight="1" x14ac:dyDescent="0.25">
      <c r="C717" s="2"/>
    </row>
    <row r="718" spans="3:3" ht="15.75" customHeight="1" x14ac:dyDescent="0.25">
      <c r="C718" s="2"/>
    </row>
    <row r="719" spans="3:3" ht="15.75" customHeight="1" x14ac:dyDescent="0.25">
      <c r="C719" s="2"/>
    </row>
    <row r="720" spans="3:3" ht="15.75" customHeight="1" x14ac:dyDescent="0.25">
      <c r="C720" s="2"/>
    </row>
    <row r="721" spans="3:3" ht="15.75" customHeight="1" x14ac:dyDescent="0.25">
      <c r="C721" s="2"/>
    </row>
    <row r="722" spans="3:3" ht="15.75" customHeight="1" x14ac:dyDescent="0.25">
      <c r="C722" s="2"/>
    </row>
    <row r="723" spans="3:3" ht="15.75" customHeight="1" x14ac:dyDescent="0.25">
      <c r="C723" s="2"/>
    </row>
    <row r="724" spans="3:3" ht="15.75" customHeight="1" x14ac:dyDescent="0.25">
      <c r="C724" s="2"/>
    </row>
    <row r="725" spans="3:3" ht="15.75" customHeight="1" x14ac:dyDescent="0.25">
      <c r="C725" s="2"/>
    </row>
    <row r="726" spans="3:3" ht="15.75" customHeight="1" x14ac:dyDescent="0.25">
      <c r="C726" s="2"/>
    </row>
    <row r="727" spans="3:3" ht="15.75" customHeight="1" x14ac:dyDescent="0.25">
      <c r="C727" s="2"/>
    </row>
    <row r="728" spans="3:3" ht="15.75" customHeight="1" x14ac:dyDescent="0.25">
      <c r="C728" s="2"/>
    </row>
    <row r="729" spans="3:3" ht="15.75" customHeight="1" x14ac:dyDescent="0.25">
      <c r="C729" s="2"/>
    </row>
    <row r="730" spans="3:3" ht="15.75" customHeight="1" x14ac:dyDescent="0.25">
      <c r="C730" s="2"/>
    </row>
    <row r="731" spans="3:3" ht="15.75" customHeight="1" x14ac:dyDescent="0.25">
      <c r="C731" s="2"/>
    </row>
    <row r="732" spans="3:3" ht="15.75" customHeight="1" x14ac:dyDescent="0.25">
      <c r="C732" s="2"/>
    </row>
    <row r="733" spans="3:3" ht="15.75" customHeight="1" x14ac:dyDescent="0.25">
      <c r="C733" s="2"/>
    </row>
    <row r="734" spans="3:3" ht="15.75" customHeight="1" x14ac:dyDescent="0.25">
      <c r="C734" s="2"/>
    </row>
    <row r="735" spans="3:3" ht="15.75" customHeight="1" x14ac:dyDescent="0.25">
      <c r="C735" s="2"/>
    </row>
    <row r="736" spans="3:3" ht="15.75" customHeight="1" x14ac:dyDescent="0.25">
      <c r="C736" s="2"/>
    </row>
    <row r="737" spans="3:3" ht="15.75" customHeight="1" x14ac:dyDescent="0.25">
      <c r="C737" s="2"/>
    </row>
    <row r="738" spans="3:3" ht="15.75" customHeight="1" x14ac:dyDescent="0.25">
      <c r="C738" s="2"/>
    </row>
    <row r="739" spans="3:3" ht="15.75" customHeight="1" x14ac:dyDescent="0.25">
      <c r="C739" s="2"/>
    </row>
    <row r="740" spans="3:3" ht="15.75" customHeight="1" x14ac:dyDescent="0.25">
      <c r="C740" s="2"/>
    </row>
    <row r="741" spans="3:3" ht="15.75" customHeight="1" x14ac:dyDescent="0.25">
      <c r="C741" s="2"/>
    </row>
    <row r="742" spans="3:3" ht="15.75" customHeight="1" x14ac:dyDescent="0.25">
      <c r="C742" s="2"/>
    </row>
    <row r="743" spans="3:3" ht="15.75" customHeight="1" x14ac:dyDescent="0.25">
      <c r="C743" s="2"/>
    </row>
    <row r="744" spans="3:3" ht="15.75" customHeight="1" x14ac:dyDescent="0.25">
      <c r="C744" s="2"/>
    </row>
    <row r="745" spans="3:3" ht="15.75" customHeight="1" x14ac:dyDescent="0.25">
      <c r="C745" s="2"/>
    </row>
    <row r="746" spans="3:3" ht="15.75" customHeight="1" x14ac:dyDescent="0.25">
      <c r="C746" s="2"/>
    </row>
    <row r="747" spans="3:3" ht="15.75" customHeight="1" x14ac:dyDescent="0.25">
      <c r="C747" s="2"/>
    </row>
    <row r="748" spans="3:3" ht="15.75" customHeight="1" x14ac:dyDescent="0.25">
      <c r="C748" s="2"/>
    </row>
    <row r="749" spans="3:3" ht="15.75" customHeight="1" x14ac:dyDescent="0.25">
      <c r="C749" s="2"/>
    </row>
    <row r="750" spans="3:3" ht="15.75" customHeight="1" x14ac:dyDescent="0.25">
      <c r="C750" s="2"/>
    </row>
    <row r="751" spans="3:3" ht="15.75" customHeight="1" x14ac:dyDescent="0.25">
      <c r="C751" s="2"/>
    </row>
    <row r="752" spans="3:3" ht="15.75" customHeight="1" x14ac:dyDescent="0.25">
      <c r="C752" s="2"/>
    </row>
    <row r="753" spans="3:3" ht="15.75" customHeight="1" x14ac:dyDescent="0.25">
      <c r="C753" s="2"/>
    </row>
    <row r="754" spans="3:3" ht="15.75" customHeight="1" x14ac:dyDescent="0.25">
      <c r="C754" s="2"/>
    </row>
    <row r="755" spans="3:3" ht="15.75" customHeight="1" x14ac:dyDescent="0.25">
      <c r="C755" s="2"/>
    </row>
    <row r="756" spans="3:3" ht="15.75" customHeight="1" x14ac:dyDescent="0.25">
      <c r="C756" s="2"/>
    </row>
    <row r="757" spans="3:3" ht="15.75" customHeight="1" x14ac:dyDescent="0.25">
      <c r="C757" s="2"/>
    </row>
    <row r="758" spans="3:3" ht="15.75" customHeight="1" x14ac:dyDescent="0.25">
      <c r="C758" s="2"/>
    </row>
    <row r="759" spans="3:3" ht="15.75" customHeight="1" x14ac:dyDescent="0.25">
      <c r="C759" s="2"/>
    </row>
    <row r="760" spans="3:3" ht="15.75" customHeight="1" x14ac:dyDescent="0.25">
      <c r="C760" s="2"/>
    </row>
    <row r="761" spans="3:3" ht="15.75" customHeight="1" x14ac:dyDescent="0.25">
      <c r="C761" s="2"/>
    </row>
    <row r="762" spans="3:3" ht="15.75" customHeight="1" x14ac:dyDescent="0.25">
      <c r="C762" s="2"/>
    </row>
    <row r="763" spans="3:3" ht="15.75" customHeight="1" x14ac:dyDescent="0.25">
      <c r="C763" s="2"/>
    </row>
    <row r="764" spans="3:3" ht="15.75" customHeight="1" x14ac:dyDescent="0.25">
      <c r="C764" s="2"/>
    </row>
    <row r="765" spans="3:3" ht="15.75" customHeight="1" x14ac:dyDescent="0.25">
      <c r="C765" s="2"/>
    </row>
    <row r="766" spans="3:3" ht="15.75" customHeight="1" x14ac:dyDescent="0.25">
      <c r="C766" s="2"/>
    </row>
    <row r="767" spans="3:3" ht="15.75" customHeight="1" x14ac:dyDescent="0.25">
      <c r="C767" s="2"/>
    </row>
    <row r="768" spans="3:3" ht="15.75" customHeight="1" x14ac:dyDescent="0.25">
      <c r="C768" s="2"/>
    </row>
    <row r="769" spans="3:3" ht="15.75" customHeight="1" x14ac:dyDescent="0.25">
      <c r="C769" s="2"/>
    </row>
    <row r="770" spans="3:3" ht="15.75" customHeight="1" x14ac:dyDescent="0.25">
      <c r="C770" s="2"/>
    </row>
    <row r="771" spans="3:3" ht="15.75" customHeight="1" x14ac:dyDescent="0.25">
      <c r="C771" s="2"/>
    </row>
    <row r="772" spans="3:3" ht="15.75" customHeight="1" x14ac:dyDescent="0.25">
      <c r="C772" s="2"/>
    </row>
    <row r="773" spans="3:3" ht="15.75" customHeight="1" x14ac:dyDescent="0.25">
      <c r="C773" s="2"/>
    </row>
    <row r="774" spans="3:3" ht="15.75" customHeight="1" x14ac:dyDescent="0.25">
      <c r="C774" s="2"/>
    </row>
    <row r="775" spans="3:3" ht="15.75" customHeight="1" x14ac:dyDescent="0.25">
      <c r="C775" s="2"/>
    </row>
    <row r="776" spans="3:3" ht="15.75" customHeight="1" x14ac:dyDescent="0.25">
      <c r="C776" s="2"/>
    </row>
    <row r="777" spans="3:3" ht="15.75" customHeight="1" x14ac:dyDescent="0.25">
      <c r="C777" s="2"/>
    </row>
    <row r="778" spans="3:3" ht="15.75" customHeight="1" x14ac:dyDescent="0.25">
      <c r="C778" s="2"/>
    </row>
    <row r="779" spans="3:3" ht="15.75" customHeight="1" x14ac:dyDescent="0.25">
      <c r="C779" s="2"/>
    </row>
    <row r="780" spans="3:3" ht="15.75" customHeight="1" x14ac:dyDescent="0.25">
      <c r="C780" s="2"/>
    </row>
    <row r="781" spans="3:3" ht="15.75" customHeight="1" x14ac:dyDescent="0.25">
      <c r="C781" s="2"/>
    </row>
    <row r="782" spans="3:3" ht="15.75" customHeight="1" x14ac:dyDescent="0.25">
      <c r="C782" s="2"/>
    </row>
    <row r="783" spans="3:3" ht="15.75" customHeight="1" x14ac:dyDescent="0.25">
      <c r="C783" s="2"/>
    </row>
    <row r="784" spans="3:3" ht="15.75" customHeight="1" x14ac:dyDescent="0.25">
      <c r="C784" s="2"/>
    </row>
    <row r="785" spans="3:3" ht="15.75" customHeight="1" x14ac:dyDescent="0.25">
      <c r="C785" s="2"/>
    </row>
    <row r="786" spans="3:3" ht="15.75" customHeight="1" x14ac:dyDescent="0.25">
      <c r="C786" s="2"/>
    </row>
    <row r="787" spans="3:3" ht="15.75" customHeight="1" x14ac:dyDescent="0.25">
      <c r="C787" s="2"/>
    </row>
    <row r="788" spans="3:3" ht="15.75" customHeight="1" x14ac:dyDescent="0.25">
      <c r="C788" s="2"/>
    </row>
    <row r="789" spans="3:3" ht="15.75" customHeight="1" x14ac:dyDescent="0.25">
      <c r="C789" s="2"/>
    </row>
    <row r="790" spans="3:3" ht="15.75" customHeight="1" x14ac:dyDescent="0.25">
      <c r="C790" s="2"/>
    </row>
    <row r="791" spans="3:3" ht="15.75" customHeight="1" x14ac:dyDescent="0.25">
      <c r="C791" s="2"/>
    </row>
    <row r="792" spans="3:3" ht="15.75" customHeight="1" x14ac:dyDescent="0.25">
      <c r="C792" s="2"/>
    </row>
    <row r="793" spans="3:3" ht="15.75" customHeight="1" x14ac:dyDescent="0.25">
      <c r="C793" s="2"/>
    </row>
    <row r="794" spans="3:3" ht="15.75" customHeight="1" x14ac:dyDescent="0.25">
      <c r="C794" s="2"/>
    </row>
    <row r="795" spans="3:3" ht="15.75" customHeight="1" x14ac:dyDescent="0.25">
      <c r="C795" s="2"/>
    </row>
    <row r="796" spans="3:3" ht="15.75" customHeight="1" x14ac:dyDescent="0.25">
      <c r="C796" s="2"/>
    </row>
    <row r="797" spans="3:3" ht="15.75" customHeight="1" x14ac:dyDescent="0.25">
      <c r="C797" s="2"/>
    </row>
    <row r="798" spans="3:3" ht="15.75" customHeight="1" x14ac:dyDescent="0.25">
      <c r="C798" s="2"/>
    </row>
    <row r="799" spans="3:3" ht="15.75" customHeight="1" x14ac:dyDescent="0.25">
      <c r="C799" s="2"/>
    </row>
    <row r="800" spans="3:3" ht="15.75" customHeight="1" x14ac:dyDescent="0.25">
      <c r="C800" s="2"/>
    </row>
    <row r="801" spans="3:3" ht="15.75" customHeight="1" x14ac:dyDescent="0.25">
      <c r="C801" s="2"/>
    </row>
    <row r="802" spans="3:3" ht="15.75" customHeight="1" x14ac:dyDescent="0.25">
      <c r="C802" s="2"/>
    </row>
    <row r="803" spans="3:3" ht="15.75" customHeight="1" x14ac:dyDescent="0.25">
      <c r="C803" s="2"/>
    </row>
    <row r="804" spans="3:3" ht="15.75" customHeight="1" x14ac:dyDescent="0.25">
      <c r="C804" s="2"/>
    </row>
    <row r="805" spans="3:3" ht="15.75" customHeight="1" x14ac:dyDescent="0.25">
      <c r="C805" s="2"/>
    </row>
    <row r="806" spans="3:3" ht="15.75" customHeight="1" x14ac:dyDescent="0.25">
      <c r="C806" s="2"/>
    </row>
    <row r="807" spans="3:3" ht="15.75" customHeight="1" x14ac:dyDescent="0.25">
      <c r="C807" s="2"/>
    </row>
    <row r="808" spans="3:3" ht="15.75" customHeight="1" x14ac:dyDescent="0.25">
      <c r="C808" s="2"/>
    </row>
    <row r="809" spans="3:3" ht="15.75" customHeight="1" x14ac:dyDescent="0.25">
      <c r="C809" s="2"/>
    </row>
    <row r="810" spans="3:3" ht="15.75" customHeight="1" x14ac:dyDescent="0.25">
      <c r="C810" s="2"/>
    </row>
    <row r="811" spans="3:3" ht="15.75" customHeight="1" x14ac:dyDescent="0.25">
      <c r="C811" s="2"/>
    </row>
    <row r="812" spans="3:3" ht="15.75" customHeight="1" x14ac:dyDescent="0.25">
      <c r="C812" s="2"/>
    </row>
    <row r="813" spans="3:3" ht="15.75" customHeight="1" x14ac:dyDescent="0.25">
      <c r="C813" s="2"/>
    </row>
    <row r="814" spans="3:3" ht="15.75" customHeight="1" x14ac:dyDescent="0.25">
      <c r="C814" s="2"/>
    </row>
    <row r="815" spans="3:3" ht="15.75" customHeight="1" x14ac:dyDescent="0.25">
      <c r="C815" s="2"/>
    </row>
    <row r="816" spans="3:3" ht="15.75" customHeight="1" x14ac:dyDescent="0.25">
      <c r="C816" s="2"/>
    </row>
    <row r="817" spans="3:3" ht="15.75" customHeight="1" x14ac:dyDescent="0.25">
      <c r="C817" s="2"/>
    </row>
    <row r="818" spans="3:3" ht="15.75" customHeight="1" x14ac:dyDescent="0.25">
      <c r="C818" s="2"/>
    </row>
    <row r="819" spans="3:3" ht="15.75" customHeight="1" x14ac:dyDescent="0.25">
      <c r="C819" s="2"/>
    </row>
    <row r="820" spans="3:3" ht="15.75" customHeight="1" x14ac:dyDescent="0.25">
      <c r="C820" s="2"/>
    </row>
    <row r="821" spans="3:3" ht="15.75" customHeight="1" x14ac:dyDescent="0.25">
      <c r="C821" s="2"/>
    </row>
    <row r="822" spans="3:3" ht="15.75" customHeight="1" x14ac:dyDescent="0.25">
      <c r="C822" s="2"/>
    </row>
    <row r="823" spans="3:3" ht="15.75" customHeight="1" x14ac:dyDescent="0.25">
      <c r="C823" s="2"/>
    </row>
    <row r="824" spans="3:3" ht="15.75" customHeight="1" x14ac:dyDescent="0.25">
      <c r="C824" s="2"/>
    </row>
    <row r="825" spans="3:3" ht="15.75" customHeight="1" x14ac:dyDescent="0.25">
      <c r="C825" s="2"/>
    </row>
    <row r="826" spans="3:3" ht="15.75" customHeight="1" x14ac:dyDescent="0.25">
      <c r="C826" s="2"/>
    </row>
    <row r="827" spans="3:3" ht="15.75" customHeight="1" x14ac:dyDescent="0.25">
      <c r="C827" s="2"/>
    </row>
    <row r="828" spans="3:3" ht="15.75" customHeight="1" x14ac:dyDescent="0.25">
      <c r="C828" s="2"/>
    </row>
    <row r="829" spans="3:3" ht="15.75" customHeight="1" x14ac:dyDescent="0.25">
      <c r="C829" s="2"/>
    </row>
    <row r="830" spans="3:3" ht="15.75" customHeight="1" x14ac:dyDescent="0.25">
      <c r="C830" s="2"/>
    </row>
    <row r="831" spans="3:3" ht="15.75" customHeight="1" x14ac:dyDescent="0.25">
      <c r="C831" s="2"/>
    </row>
    <row r="832" spans="3:3" ht="15.75" customHeight="1" x14ac:dyDescent="0.25">
      <c r="C832" s="2"/>
    </row>
    <row r="833" spans="3:3" ht="15.75" customHeight="1" x14ac:dyDescent="0.25">
      <c r="C833" s="2"/>
    </row>
    <row r="834" spans="3:3" ht="15.75" customHeight="1" x14ac:dyDescent="0.25">
      <c r="C834" s="2"/>
    </row>
    <row r="835" spans="3:3" ht="15.75" customHeight="1" x14ac:dyDescent="0.25">
      <c r="C835" s="2"/>
    </row>
    <row r="836" spans="3:3" ht="15.75" customHeight="1" x14ac:dyDescent="0.25">
      <c r="C836" s="2"/>
    </row>
    <row r="837" spans="3:3" ht="15.75" customHeight="1" x14ac:dyDescent="0.25">
      <c r="C837" s="2"/>
    </row>
    <row r="838" spans="3:3" ht="15.75" customHeight="1" x14ac:dyDescent="0.25">
      <c r="C838" s="2"/>
    </row>
    <row r="839" spans="3:3" ht="15.75" customHeight="1" x14ac:dyDescent="0.25">
      <c r="C839" s="2"/>
    </row>
    <row r="840" spans="3:3" ht="15.75" customHeight="1" x14ac:dyDescent="0.25">
      <c r="C840" s="2"/>
    </row>
    <row r="841" spans="3:3" ht="15.75" customHeight="1" x14ac:dyDescent="0.25">
      <c r="C841" s="2"/>
    </row>
    <row r="842" spans="3:3" ht="15.75" customHeight="1" x14ac:dyDescent="0.25">
      <c r="C842" s="2"/>
    </row>
    <row r="843" spans="3:3" ht="15.75" customHeight="1" x14ac:dyDescent="0.25">
      <c r="C843" s="2"/>
    </row>
    <row r="844" spans="3:3" ht="15.75" customHeight="1" x14ac:dyDescent="0.25">
      <c r="C844" s="2"/>
    </row>
    <row r="845" spans="3:3" ht="15.75" customHeight="1" x14ac:dyDescent="0.25">
      <c r="C845" s="2"/>
    </row>
    <row r="846" spans="3:3" ht="15.75" customHeight="1" x14ac:dyDescent="0.25">
      <c r="C846" s="2"/>
    </row>
    <row r="847" spans="3:3" ht="15.75" customHeight="1" x14ac:dyDescent="0.25">
      <c r="C847" s="2"/>
    </row>
    <row r="848" spans="3:3" ht="15.75" customHeight="1" x14ac:dyDescent="0.25">
      <c r="C848" s="2"/>
    </row>
    <row r="849" spans="3:3" ht="15.75" customHeight="1" x14ac:dyDescent="0.25">
      <c r="C849" s="2"/>
    </row>
    <row r="850" spans="3:3" ht="15.75" customHeight="1" x14ac:dyDescent="0.25">
      <c r="C850" s="2"/>
    </row>
    <row r="851" spans="3:3" ht="15.75" customHeight="1" x14ac:dyDescent="0.25">
      <c r="C851" s="2"/>
    </row>
    <row r="852" spans="3:3" ht="15.75" customHeight="1" x14ac:dyDescent="0.25">
      <c r="C852" s="2"/>
    </row>
    <row r="853" spans="3:3" ht="15.75" customHeight="1" x14ac:dyDescent="0.25">
      <c r="C853" s="2"/>
    </row>
    <row r="854" spans="3:3" ht="15.75" customHeight="1" x14ac:dyDescent="0.25">
      <c r="C854" s="2"/>
    </row>
    <row r="855" spans="3:3" ht="15.75" customHeight="1" x14ac:dyDescent="0.25">
      <c r="C855" s="2"/>
    </row>
    <row r="856" spans="3:3" ht="15.75" customHeight="1" x14ac:dyDescent="0.25">
      <c r="C856" s="2"/>
    </row>
    <row r="857" spans="3:3" ht="15.75" customHeight="1" x14ac:dyDescent="0.25">
      <c r="C857" s="2"/>
    </row>
    <row r="858" spans="3:3" ht="15.75" customHeight="1" x14ac:dyDescent="0.25">
      <c r="C858" s="2"/>
    </row>
    <row r="859" spans="3:3" ht="15.75" customHeight="1" x14ac:dyDescent="0.25">
      <c r="C859" s="2"/>
    </row>
    <row r="860" spans="3:3" ht="15.75" customHeight="1" x14ac:dyDescent="0.25">
      <c r="C860" s="2"/>
    </row>
    <row r="861" spans="3:3" ht="15.75" customHeight="1" x14ac:dyDescent="0.25">
      <c r="C861" s="2"/>
    </row>
    <row r="862" spans="3:3" ht="15.75" customHeight="1" x14ac:dyDescent="0.25">
      <c r="C862" s="2"/>
    </row>
    <row r="863" spans="3:3" ht="15.75" customHeight="1" x14ac:dyDescent="0.25">
      <c r="C863" s="2"/>
    </row>
    <row r="864" spans="3:3" ht="15.75" customHeight="1" x14ac:dyDescent="0.25">
      <c r="C864" s="2"/>
    </row>
    <row r="865" spans="3:3" ht="15.75" customHeight="1" x14ac:dyDescent="0.25">
      <c r="C865" s="2"/>
    </row>
    <row r="866" spans="3:3" ht="15.75" customHeight="1" x14ac:dyDescent="0.25">
      <c r="C866" s="2"/>
    </row>
    <row r="867" spans="3:3" ht="15.75" customHeight="1" x14ac:dyDescent="0.25">
      <c r="C867" s="2"/>
    </row>
    <row r="868" spans="3:3" ht="15.75" customHeight="1" x14ac:dyDescent="0.25">
      <c r="C868" s="2"/>
    </row>
    <row r="869" spans="3:3" ht="15.75" customHeight="1" x14ac:dyDescent="0.25">
      <c r="C869" s="2"/>
    </row>
    <row r="870" spans="3:3" ht="15.75" customHeight="1" x14ac:dyDescent="0.25">
      <c r="C870" s="2"/>
    </row>
    <row r="871" spans="3:3" ht="15.75" customHeight="1" x14ac:dyDescent="0.25">
      <c r="C871" s="2"/>
    </row>
    <row r="872" spans="3:3" ht="15.75" customHeight="1" x14ac:dyDescent="0.25">
      <c r="C872" s="2"/>
    </row>
    <row r="873" spans="3:3" ht="15.75" customHeight="1" x14ac:dyDescent="0.25">
      <c r="C873" s="2"/>
    </row>
    <row r="874" spans="3:3" ht="15.75" customHeight="1" x14ac:dyDescent="0.25">
      <c r="C874" s="2"/>
    </row>
    <row r="875" spans="3:3" ht="15.75" customHeight="1" x14ac:dyDescent="0.25">
      <c r="C875" s="2"/>
    </row>
    <row r="876" spans="3:3" ht="15.75" customHeight="1" x14ac:dyDescent="0.25">
      <c r="C876" s="2"/>
    </row>
    <row r="877" spans="3:3" ht="15.75" customHeight="1" x14ac:dyDescent="0.25">
      <c r="C877" s="2"/>
    </row>
    <row r="878" spans="3:3" ht="15.75" customHeight="1" x14ac:dyDescent="0.25">
      <c r="C878" s="2"/>
    </row>
    <row r="879" spans="3:3" ht="15.75" customHeight="1" x14ac:dyDescent="0.25">
      <c r="C879" s="2"/>
    </row>
    <row r="880" spans="3:3" ht="15.75" customHeight="1" x14ac:dyDescent="0.25">
      <c r="C880" s="2"/>
    </row>
    <row r="881" spans="3:3" ht="15.75" customHeight="1" x14ac:dyDescent="0.25">
      <c r="C881" s="2"/>
    </row>
    <row r="882" spans="3:3" ht="15.75" customHeight="1" x14ac:dyDescent="0.25">
      <c r="C882" s="2"/>
    </row>
    <row r="883" spans="3:3" ht="15.75" customHeight="1" x14ac:dyDescent="0.25">
      <c r="C883" s="2"/>
    </row>
    <row r="884" spans="3:3" ht="15.75" customHeight="1" x14ac:dyDescent="0.25">
      <c r="C884" s="2"/>
    </row>
    <row r="885" spans="3:3" ht="15.75" customHeight="1" x14ac:dyDescent="0.25">
      <c r="C885" s="2"/>
    </row>
    <row r="886" spans="3:3" ht="15.75" customHeight="1" x14ac:dyDescent="0.25">
      <c r="C886" s="2"/>
    </row>
    <row r="887" spans="3:3" ht="15.75" customHeight="1" x14ac:dyDescent="0.25">
      <c r="C887" s="2"/>
    </row>
    <row r="888" spans="3:3" ht="15.75" customHeight="1" x14ac:dyDescent="0.25">
      <c r="C888" s="2"/>
    </row>
    <row r="889" spans="3:3" ht="15.75" customHeight="1" x14ac:dyDescent="0.25">
      <c r="C889" s="2"/>
    </row>
    <row r="890" spans="3:3" ht="15.75" customHeight="1" x14ac:dyDescent="0.25">
      <c r="C890" s="2"/>
    </row>
    <row r="891" spans="3:3" ht="15.75" customHeight="1" x14ac:dyDescent="0.25">
      <c r="C891" s="2"/>
    </row>
    <row r="892" spans="3:3" ht="15.75" customHeight="1" x14ac:dyDescent="0.25">
      <c r="C892" s="2"/>
    </row>
    <row r="893" spans="3:3" ht="15.75" customHeight="1" x14ac:dyDescent="0.25">
      <c r="C893" s="2"/>
    </row>
    <row r="894" spans="3:3" ht="15.75" customHeight="1" x14ac:dyDescent="0.25">
      <c r="C894" s="2"/>
    </row>
    <row r="895" spans="3:3" ht="15.75" customHeight="1" x14ac:dyDescent="0.25">
      <c r="C895" s="2"/>
    </row>
    <row r="896" spans="3:3" ht="15.75" customHeight="1" x14ac:dyDescent="0.25">
      <c r="C896" s="2"/>
    </row>
    <row r="897" spans="3:3" ht="15.75" customHeight="1" x14ac:dyDescent="0.25">
      <c r="C897" s="2"/>
    </row>
    <row r="898" spans="3:3" ht="15.75" customHeight="1" x14ac:dyDescent="0.25">
      <c r="C898" s="2"/>
    </row>
    <row r="899" spans="3:3" ht="15.75" customHeight="1" x14ac:dyDescent="0.25">
      <c r="C899" s="2"/>
    </row>
    <row r="900" spans="3:3" ht="15.75" customHeight="1" x14ac:dyDescent="0.25">
      <c r="C900" s="2"/>
    </row>
    <row r="901" spans="3:3" ht="15.75" customHeight="1" x14ac:dyDescent="0.25">
      <c r="C901" s="2"/>
    </row>
    <row r="902" spans="3:3" ht="15.75" customHeight="1" x14ac:dyDescent="0.25">
      <c r="C902" s="2"/>
    </row>
    <row r="903" spans="3:3" ht="15.75" customHeight="1" x14ac:dyDescent="0.25">
      <c r="C903" s="2"/>
    </row>
    <row r="904" spans="3:3" ht="15.75" customHeight="1" x14ac:dyDescent="0.25">
      <c r="C904" s="2"/>
    </row>
    <row r="905" spans="3:3" ht="15.75" customHeight="1" x14ac:dyDescent="0.25">
      <c r="C905" s="2"/>
    </row>
    <row r="906" spans="3:3" ht="15.75" customHeight="1" x14ac:dyDescent="0.25">
      <c r="C906" s="2"/>
    </row>
    <row r="907" spans="3:3" ht="15.75" customHeight="1" x14ac:dyDescent="0.25">
      <c r="C907" s="2"/>
    </row>
    <row r="908" spans="3:3" ht="15.75" customHeight="1" x14ac:dyDescent="0.25">
      <c r="C908" s="2"/>
    </row>
    <row r="909" spans="3:3" ht="15.75" customHeight="1" x14ac:dyDescent="0.25">
      <c r="C909" s="2"/>
    </row>
    <row r="910" spans="3:3" ht="15.75" customHeight="1" x14ac:dyDescent="0.25">
      <c r="C910" s="2"/>
    </row>
    <row r="911" spans="3:3" ht="15.75" customHeight="1" x14ac:dyDescent="0.25">
      <c r="C911" s="2"/>
    </row>
    <row r="912" spans="3:3" ht="15.75" customHeight="1" x14ac:dyDescent="0.25">
      <c r="C912" s="2"/>
    </row>
    <row r="913" spans="3:3" ht="15.75" customHeight="1" x14ac:dyDescent="0.25">
      <c r="C913" s="2"/>
    </row>
    <row r="914" spans="3:3" ht="15.75" customHeight="1" x14ac:dyDescent="0.25">
      <c r="C914" s="2"/>
    </row>
    <row r="915" spans="3:3" ht="15.75" customHeight="1" x14ac:dyDescent="0.25">
      <c r="C915" s="2"/>
    </row>
    <row r="916" spans="3:3" ht="15.75" customHeight="1" x14ac:dyDescent="0.25">
      <c r="C916" s="2"/>
    </row>
    <row r="917" spans="3:3" ht="15.75" customHeight="1" x14ac:dyDescent="0.25">
      <c r="C917" s="2"/>
    </row>
    <row r="918" spans="3:3" ht="15.75" customHeight="1" x14ac:dyDescent="0.25">
      <c r="C918" s="2"/>
    </row>
    <row r="919" spans="3:3" ht="15.75" customHeight="1" x14ac:dyDescent="0.25">
      <c r="C919" s="2"/>
    </row>
    <row r="920" spans="3:3" ht="15.75" customHeight="1" x14ac:dyDescent="0.25">
      <c r="C920" s="2"/>
    </row>
    <row r="921" spans="3:3" ht="15.75" customHeight="1" x14ac:dyDescent="0.25">
      <c r="C921" s="2"/>
    </row>
    <row r="922" spans="3:3" ht="15.75" customHeight="1" x14ac:dyDescent="0.25">
      <c r="C922" s="2"/>
    </row>
    <row r="923" spans="3:3" ht="15.75" customHeight="1" x14ac:dyDescent="0.25">
      <c r="C923" s="2"/>
    </row>
    <row r="924" spans="3:3" ht="15.75" customHeight="1" x14ac:dyDescent="0.25">
      <c r="C924" s="2"/>
    </row>
    <row r="925" spans="3:3" ht="15.75" customHeight="1" x14ac:dyDescent="0.25">
      <c r="C925" s="2"/>
    </row>
    <row r="926" spans="3:3" ht="15.75" customHeight="1" x14ac:dyDescent="0.25">
      <c r="C926" s="2"/>
    </row>
    <row r="927" spans="3:3" ht="15.75" customHeight="1" x14ac:dyDescent="0.25">
      <c r="C927" s="2"/>
    </row>
    <row r="928" spans="3:3" ht="15.75" customHeight="1" x14ac:dyDescent="0.25">
      <c r="C928" s="2"/>
    </row>
    <row r="929" spans="3:3" ht="15.75" customHeight="1" x14ac:dyDescent="0.25">
      <c r="C929" s="2"/>
    </row>
    <row r="930" spans="3:3" ht="15.75" customHeight="1" x14ac:dyDescent="0.25">
      <c r="C930" s="2"/>
    </row>
    <row r="931" spans="3:3" ht="15.75" customHeight="1" x14ac:dyDescent="0.25">
      <c r="C931" s="2"/>
    </row>
    <row r="932" spans="3:3" ht="15.75" customHeight="1" x14ac:dyDescent="0.25">
      <c r="C932" s="2"/>
    </row>
    <row r="933" spans="3:3" ht="15.75" customHeight="1" x14ac:dyDescent="0.25">
      <c r="C933" s="2"/>
    </row>
    <row r="934" spans="3:3" ht="15.75" customHeight="1" x14ac:dyDescent="0.25">
      <c r="C934" s="2"/>
    </row>
    <row r="935" spans="3:3" ht="15.75" customHeight="1" x14ac:dyDescent="0.25">
      <c r="C935" s="2"/>
    </row>
    <row r="936" spans="3:3" ht="15.75" customHeight="1" x14ac:dyDescent="0.25">
      <c r="C936" s="2"/>
    </row>
    <row r="937" spans="3:3" ht="15.75" customHeight="1" x14ac:dyDescent="0.25">
      <c r="C937" s="2"/>
    </row>
    <row r="938" spans="3:3" ht="15.75" customHeight="1" x14ac:dyDescent="0.25">
      <c r="C938" s="2"/>
    </row>
    <row r="939" spans="3:3" ht="15.75" customHeight="1" x14ac:dyDescent="0.25">
      <c r="C939" s="2"/>
    </row>
    <row r="940" spans="3:3" ht="15.75" customHeight="1" x14ac:dyDescent="0.25">
      <c r="C940" s="2"/>
    </row>
    <row r="941" spans="3:3" ht="15.75" customHeight="1" x14ac:dyDescent="0.25">
      <c r="C941" s="2"/>
    </row>
    <row r="942" spans="3:3" ht="15.75" customHeight="1" x14ac:dyDescent="0.25">
      <c r="C942" s="2"/>
    </row>
    <row r="943" spans="3:3" ht="15.75" customHeight="1" x14ac:dyDescent="0.25">
      <c r="C943" s="2"/>
    </row>
    <row r="944" spans="3:3" ht="15.75" customHeight="1" x14ac:dyDescent="0.25">
      <c r="C944" s="2"/>
    </row>
    <row r="945" spans="3:3" ht="15.75" customHeight="1" x14ac:dyDescent="0.25">
      <c r="C945" s="2"/>
    </row>
    <row r="946" spans="3:3" ht="15.75" customHeight="1" x14ac:dyDescent="0.25">
      <c r="C946" s="2"/>
    </row>
    <row r="947" spans="3:3" ht="15.75" customHeight="1" x14ac:dyDescent="0.25">
      <c r="C947" s="2"/>
    </row>
    <row r="948" spans="3:3" ht="15.75" customHeight="1" x14ac:dyDescent="0.25">
      <c r="C948" s="2"/>
    </row>
    <row r="949" spans="3:3" ht="15.75" customHeight="1" x14ac:dyDescent="0.25">
      <c r="C949" s="2"/>
    </row>
    <row r="950" spans="3:3" ht="15.75" customHeight="1" x14ac:dyDescent="0.25">
      <c r="C950" s="2"/>
    </row>
    <row r="951" spans="3:3" ht="15.75" customHeight="1" x14ac:dyDescent="0.25">
      <c r="C951" s="2"/>
    </row>
    <row r="952" spans="3:3" ht="15.75" customHeight="1" x14ac:dyDescent="0.25">
      <c r="C952" s="2"/>
    </row>
    <row r="953" spans="3:3" ht="15.75" customHeight="1" x14ac:dyDescent="0.25">
      <c r="C953" s="2"/>
    </row>
    <row r="954" spans="3:3" ht="15.75" customHeight="1" x14ac:dyDescent="0.25">
      <c r="C954" s="2"/>
    </row>
    <row r="955" spans="3:3" ht="15.75" customHeight="1" x14ac:dyDescent="0.25">
      <c r="C955" s="2"/>
    </row>
    <row r="956" spans="3:3" ht="15.75" customHeight="1" x14ac:dyDescent="0.25">
      <c r="C956" s="2"/>
    </row>
    <row r="957" spans="3:3" ht="15.75" customHeight="1" x14ac:dyDescent="0.25">
      <c r="C957" s="2"/>
    </row>
    <row r="958" spans="3:3" ht="15.75" customHeight="1" x14ac:dyDescent="0.25">
      <c r="C958" s="2"/>
    </row>
    <row r="959" spans="3:3" ht="15.75" customHeight="1" x14ac:dyDescent="0.25">
      <c r="C959" s="2"/>
    </row>
    <row r="960" spans="3:3" ht="15.75" customHeight="1" x14ac:dyDescent="0.25">
      <c r="C960" s="2"/>
    </row>
    <row r="961" spans="3:3" ht="15.75" customHeight="1" x14ac:dyDescent="0.25">
      <c r="C961" s="2"/>
    </row>
    <row r="962" spans="3:3" ht="15.75" customHeight="1" x14ac:dyDescent="0.25">
      <c r="C962" s="2"/>
    </row>
    <row r="963" spans="3:3" ht="15.75" customHeight="1" x14ac:dyDescent="0.25">
      <c r="C963" s="2"/>
    </row>
    <row r="964" spans="3:3" ht="15.75" customHeight="1" x14ac:dyDescent="0.25">
      <c r="C964" s="2"/>
    </row>
    <row r="965" spans="3:3" ht="15.75" customHeight="1" x14ac:dyDescent="0.25">
      <c r="C965" s="2"/>
    </row>
    <row r="966" spans="3:3" ht="15.75" customHeight="1" x14ac:dyDescent="0.25">
      <c r="C966" s="2"/>
    </row>
    <row r="967" spans="3:3" ht="15.75" customHeight="1" x14ac:dyDescent="0.25">
      <c r="C967" s="2"/>
    </row>
    <row r="968" spans="3:3" ht="15.75" customHeight="1" x14ac:dyDescent="0.25">
      <c r="C968" s="2"/>
    </row>
    <row r="969" spans="3:3" ht="15.75" customHeight="1" x14ac:dyDescent="0.25">
      <c r="C969" s="2"/>
    </row>
    <row r="970" spans="3:3" ht="15.75" customHeight="1" x14ac:dyDescent="0.25">
      <c r="C970" s="2"/>
    </row>
    <row r="971" spans="3:3" ht="15.75" customHeight="1" x14ac:dyDescent="0.25">
      <c r="C971" s="2"/>
    </row>
    <row r="972" spans="3:3" ht="15.75" customHeight="1" x14ac:dyDescent="0.25">
      <c r="C972" s="2"/>
    </row>
    <row r="973" spans="3:3" ht="15.75" customHeight="1" x14ac:dyDescent="0.25">
      <c r="C973" s="2"/>
    </row>
    <row r="974" spans="3:3" ht="15.75" customHeight="1" x14ac:dyDescent="0.25">
      <c r="C974" s="2"/>
    </row>
    <row r="975" spans="3:3" ht="15.75" customHeight="1" x14ac:dyDescent="0.25">
      <c r="C975" s="2"/>
    </row>
    <row r="976" spans="3:3" ht="15.75" customHeight="1" x14ac:dyDescent="0.25">
      <c r="C976" s="2"/>
    </row>
    <row r="977" spans="3:3" ht="15.75" customHeight="1" x14ac:dyDescent="0.25">
      <c r="C977" s="2"/>
    </row>
    <row r="978" spans="3:3" ht="15.75" customHeight="1" x14ac:dyDescent="0.25">
      <c r="C978" s="2"/>
    </row>
    <row r="979" spans="3:3" ht="15.75" customHeight="1" x14ac:dyDescent="0.25">
      <c r="C979" s="2"/>
    </row>
    <row r="980" spans="3:3" ht="15.75" customHeight="1" x14ac:dyDescent="0.25">
      <c r="C980" s="2"/>
    </row>
    <row r="981" spans="3:3" ht="15.75" customHeight="1" x14ac:dyDescent="0.25">
      <c r="C981" s="2"/>
    </row>
    <row r="982" spans="3:3" ht="15.75" customHeight="1" x14ac:dyDescent="0.25">
      <c r="C982" s="2"/>
    </row>
    <row r="983" spans="3:3" ht="15.75" customHeight="1" x14ac:dyDescent="0.25">
      <c r="C983" s="2"/>
    </row>
    <row r="984" spans="3:3" ht="15.75" customHeight="1" x14ac:dyDescent="0.25">
      <c r="C984" s="2"/>
    </row>
    <row r="985" spans="3:3" ht="15.75" customHeight="1" x14ac:dyDescent="0.25">
      <c r="C985" s="2"/>
    </row>
    <row r="986" spans="3:3" ht="15.75" customHeight="1" x14ac:dyDescent="0.25">
      <c r="C986" s="2"/>
    </row>
    <row r="987" spans="3:3" ht="15.75" customHeight="1" x14ac:dyDescent="0.25">
      <c r="C987" s="2"/>
    </row>
    <row r="988" spans="3:3" ht="15.75" customHeight="1" x14ac:dyDescent="0.25">
      <c r="C988" s="2"/>
    </row>
    <row r="989" spans="3:3" ht="15.75" customHeight="1" x14ac:dyDescent="0.25">
      <c r="C989" s="2"/>
    </row>
    <row r="990" spans="3:3" ht="15.75" customHeight="1" x14ac:dyDescent="0.25">
      <c r="C990" s="2"/>
    </row>
    <row r="991" spans="3:3" ht="15.75" customHeight="1" x14ac:dyDescent="0.25">
      <c r="C991" s="2"/>
    </row>
    <row r="992" spans="3:3" ht="15.75" customHeight="1" x14ac:dyDescent="0.25">
      <c r="C992" s="2"/>
    </row>
    <row r="993" spans="3:3" ht="15.75" customHeight="1" x14ac:dyDescent="0.25">
      <c r="C993" s="2"/>
    </row>
    <row r="994" spans="3:3" ht="15.75" customHeight="1" x14ac:dyDescent="0.25">
      <c r="C994" s="2"/>
    </row>
    <row r="995" spans="3:3" ht="15.75" customHeight="1" x14ac:dyDescent="0.25">
      <c r="C995" s="2"/>
    </row>
    <row r="996" spans="3:3" ht="15.75" customHeight="1" x14ac:dyDescent="0.25">
      <c r="C996" s="2"/>
    </row>
    <row r="997" spans="3:3" ht="15.75" customHeight="1" x14ac:dyDescent="0.25">
      <c r="C997" s="2"/>
    </row>
    <row r="998" spans="3:3" ht="15.75" customHeight="1" x14ac:dyDescent="0.25">
      <c r="C998" s="2"/>
    </row>
    <row r="999" spans="3:3" ht="15.75" customHeight="1" x14ac:dyDescent="0.25">
      <c r="C999" s="2"/>
    </row>
  </sheetData>
  <dataValidations count="1">
    <dataValidation type="list" allowBlank="1" showInputMessage="1" showErrorMessage="1" sqref="G14 C6 D6 E6 F6 G6 C8 D8 E8 F8 G8 C10 D10 E10 F10 G10 C12 D12 E12 F12 G12 C14 D14 E14 F14">
      <formula1>"True,False"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topLeftCell="A7" workbookViewId="0">
      <selection activeCell="C38" sqref="C38"/>
    </sheetView>
  </sheetViews>
  <sheetFormatPr defaultColWidth="14.42578125" defaultRowHeight="15" customHeight="1" x14ac:dyDescent="0.25"/>
  <cols>
    <col min="1" max="1" width="59.7109375" customWidth="1"/>
    <col min="2" max="2" width="37.42578125" customWidth="1"/>
    <col min="3" max="3" width="73.7109375" bestFit="1" customWidth="1"/>
    <col min="4" max="4" width="31.42578125" customWidth="1"/>
    <col min="5" max="5" width="29.42578125" customWidth="1"/>
    <col min="6" max="26" width="8.7109375" customWidth="1"/>
  </cols>
  <sheetData>
    <row r="1" spans="1:3" x14ac:dyDescent="0.25">
      <c r="A1" s="53" t="s">
        <v>168</v>
      </c>
      <c r="B1" s="87" t="s">
        <v>167</v>
      </c>
      <c r="C1" s="87" t="s">
        <v>204</v>
      </c>
    </row>
    <row r="2" spans="1:3" x14ac:dyDescent="0.25">
      <c r="A2" s="9"/>
      <c r="B2" s="3"/>
      <c r="C2" s="3"/>
    </row>
    <row r="3" spans="1:3" x14ac:dyDescent="0.25">
      <c r="A3" s="88" t="s">
        <v>169</v>
      </c>
      <c r="B3" s="67" t="s">
        <v>173</v>
      </c>
      <c r="C3" s="67" t="s">
        <v>174</v>
      </c>
    </row>
    <row r="4" spans="1:3" x14ac:dyDescent="0.25">
      <c r="A4" s="88"/>
      <c r="B4" s="3"/>
      <c r="C4" s="67"/>
    </row>
    <row r="5" spans="1:3" x14ac:dyDescent="0.25">
      <c r="A5" s="88" t="s">
        <v>140</v>
      </c>
      <c r="B5" s="2"/>
      <c r="C5" s="2"/>
    </row>
    <row r="6" spans="1:3" x14ac:dyDescent="0.25">
      <c r="A6" s="36" t="s">
        <v>5</v>
      </c>
      <c r="B6" s="2">
        <v>0</v>
      </c>
      <c r="C6" s="3">
        <v>5</v>
      </c>
    </row>
    <row r="7" spans="1:3" x14ac:dyDescent="0.25">
      <c r="A7" s="1" t="s">
        <v>6</v>
      </c>
      <c r="B7" s="2">
        <v>0</v>
      </c>
      <c r="C7" s="3">
        <v>3</v>
      </c>
    </row>
    <row r="8" spans="1:3" x14ac:dyDescent="0.25">
      <c r="A8" s="5" t="s">
        <v>7</v>
      </c>
      <c r="B8" s="3">
        <v>0</v>
      </c>
      <c r="C8" s="3">
        <v>5</v>
      </c>
    </row>
    <row r="9" spans="1:3" x14ac:dyDescent="0.25">
      <c r="A9" s="11" t="s">
        <v>8</v>
      </c>
      <c r="B9" s="2">
        <v>0</v>
      </c>
      <c r="C9" s="3">
        <v>4</v>
      </c>
    </row>
    <row r="10" spans="1:3" x14ac:dyDescent="0.25">
      <c r="A10" s="11" t="s">
        <v>9</v>
      </c>
      <c r="B10" s="2">
        <v>0</v>
      </c>
      <c r="C10" s="3">
        <v>4</v>
      </c>
    </row>
    <row r="11" spans="1:3" x14ac:dyDescent="0.25">
      <c r="A11" s="11" t="s">
        <v>10</v>
      </c>
      <c r="B11" s="2">
        <v>0</v>
      </c>
      <c r="C11" s="3">
        <v>4</v>
      </c>
    </row>
    <row r="12" spans="1:3" x14ac:dyDescent="0.25">
      <c r="A12" s="11" t="s">
        <v>11</v>
      </c>
      <c r="B12" s="2">
        <v>0</v>
      </c>
      <c r="C12" s="3">
        <v>5</v>
      </c>
    </row>
    <row r="13" spans="1:3" x14ac:dyDescent="0.25">
      <c r="A13" s="57" t="s">
        <v>170</v>
      </c>
      <c r="B13" s="2">
        <v>0</v>
      </c>
      <c r="C13" s="2">
        <v>5</v>
      </c>
    </row>
    <row r="14" spans="1:3" x14ac:dyDescent="0.25">
      <c r="A14" s="57" t="s">
        <v>171</v>
      </c>
      <c r="B14" s="2">
        <v>0</v>
      </c>
      <c r="C14" s="2">
        <v>5</v>
      </c>
    </row>
    <row r="15" spans="1:3" x14ac:dyDescent="0.25">
      <c r="A15" s="1" t="s">
        <v>12</v>
      </c>
      <c r="B15" s="2">
        <v>0</v>
      </c>
      <c r="C15" s="2">
        <v>5</v>
      </c>
    </row>
    <row r="16" spans="1:3" x14ac:dyDescent="0.25">
      <c r="A16" s="89" t="s">
        <v>172</v>
      </c>
    </row>
    <row r="18" spans="1:3" x14ac:dyDescent="0.25">
      <c r="A18" s="88" t="s">
        <v>120</v>
      </c>
      <c r="B18" s="2"/>
      <c r="C18" s="2"/>
    </row>
    <row r="19" spans="1:3" x14ac:dyDescent="0.25">
      <c r="A19" s="57" t="s">
        <v>175</v>
      </c>
      <c r="B19" s="2">
        <v>0</v>
      </c>
      <c r="C19" s="3">
        <v>4</v>
      </c>
    </row>
    <row r="20" spans="1:3" x14ac:dyDescent="0.25">
      <c r="A20" s="57" t="s">
        <v>176</v>
      </c>
      <c r="B20" s="2">
        <v>0</v>
      </c>
      <c r="C20" s="3">
        <v>4</v>
      </c>
    </row>
    <row r="21" spans="1:3" x14ac:dyDescent="0.25">
      <c r="A21" s="1" t="s">
        <v>13</v>
      </c>
      <c r="B21" s="2">
        <v>0</v>
      </c>
      <c r="C21" s="3">
        <v>3</v>
      </c>
    </row>
    <row r="22" spans="1:3" x14ac:dyDescent="0.25">
      <c r="A22" s="57" t="s">
        <v>14</v>
      </c>
      <c r="B22" s="2">
        <v>0</v>
      </c>
      <c r="C22" s="3">
        <v>3</v>
      </c>
    </row>
    <row r="23" spans="1:3" ht="15.75" customHeight="1" x14ac:dyDescent="0.25">
      <c r="A23" s="5" t="s">
        <v>15</v>
      </c>
      <c r="B23" s="2">
        <v>1</v>
      </c>
      <c r="C23" s="3">
        <v>3</v>
      </c>
    </row>
    <row r="24" spans="1:3" ht="15.75" customHeight="1" x14ac:dyDescent="0.25">
      <c r="A24" s="57" t="s">
        <v>16</v>
      </c>
      <c r="B24" s="2">
        <v>1</v>
      </c>
      <c r="C24" s="3">
        <v>3</v>
      </c>
    </row>
    <row r="25" spans="1:3" ht="15.75" customHeight="1" x14ac:dyDescent="0.25">
      <c r="A25" s="1" t="s">
        <v>17</v>
      </c>
      <c r="B25" s="2">
        <v>0</v>
      </c>
      <c r="C25" s="3">
        <v>5</v>
      </c>
    </row>
    <row r="26" spans="1:3" ht="15.75" customHeight="1" x14ac:dyDescent="0.25">
      <c r="A26" s="1" t="s">
        <v>18</v>
      </c>
      <c r="B26" s="2">
        <v>0</v>
      </c>
      <c r="C26" s="3">
        <v>4</v>
      </c>
    </row>
    <row r="27" spans="1:3" ht="15.75" customHeight="1" x14ac:dyDescent="0.25">
      <c r="A27" s="1" t="s">
        <v>19</v>
      </c>
      <c r="B27" s="2">
        <v>0</v>
      </c>
      <c r="C27" s="3">
        <v>3</v>
      </c>
    </row>
    <row r="28" spans="1:3" ht="15.75" customHeight="1" x14ac:dyDescent="0.25">
      <c r="A28" s="1" t="s">
        <v>20</v>
      </c>
      <c r="B28" s="2">
        <v>0</v>
      </c>
      <c r="C28" s="3">
        <v>3</v>
      </c>
    </row>
    <row r="29" spans="1:3" ht="15.75" customHeight="1" x14ac:dyDescent="0.25">
      <c r="A29" s="1" t="s">
        <v>21</v>
      </c>
      <c r="B29" s="2">
        <v>0</v>
      </c>
      <c r="C29" s="3">
        <v>3</v>
      </c>
    </row>
    <row r="30" spans="1:3" ht="15.75" customHeight="1" x14ac:dyDescent="0.25">
      <c r="A30" s="1" t="s">
        <v>22</v>
      </c>
      <c r="B30" s="2">
        <v>0</v>
      </c>
      <c r="C30" s="3">
        <v>3</v>
      </c>
    </row>
    <row r="31" spans="1:3" ht="15.75" customHeight="1" x14ac:dyDescent="0.25">
      <c r="A31" s="59" t="s">
        <v>177</v>
      </c>
      <c r="B31" s="2">
        <v>0</v>
      </c>
      <c r="C31" s="2">
        <v>2</v>
      </c>
    </row>
    <row r="32" spans="1:3" ht="15.75" customHeight="1" x14ac:dyDescent="0.25">
      <c r="A32" s="89" t="s">
        <v>172</v>
      </c>
      <c r="B32" s="3"/>
      <c r="C32" s="3"/>
    </row>
    <row r="33" spans="1:3" ht="15.75" customHeight="1" x14ac:dyDescent="0.25">
      <c r="A33" s="5"/>
      <c r="B33" s="3"/>
      <c r="C33" s="3"/>
    </row>
    <row r="34" spans="1:3" ht="15.75" customHeight="1" x14ac:dyDescent="0.25">
      <c r="A34" s="88" t="s">
        <v>178</v>
      </c>
      <c r="B34" s="2"/>
      <c r="C34" s="2"/>
    </row>
    <row r="35" spans="1:3" ht="15.75" customHeight="1" x14ac:dyDescent="0.25">
      <c r="A35" s="1" t="s">
        <v>25</v>
      </c>
      <c r="B35" s="2">
        <v>1</v>
      </c>
      <c r="C35" s="3">
        <v>4</v>
      </c>
    </row>
    <row r="36" spans="1:3" ht="15.75" customHeight="1" x14ac:dyDescent="0.25">
      <c r="A36" s="1" t="s">
        <v>26</v>
      </c>
      <c r="B36" s="2">
        <v>1</v>
      </c>
      <c r="C36" s="3">
        <v>4</v>
      </c>
    </row>
    <row r="37" spans="1:3" ht="15.75" customHeight="1" x14ac:dyDescent="0.25">
      <c r="A37" s="1" t="s">
        <v>27</v>
      </c>
      <c r="B37" s="2">
        <v>0</v>
      </c>
      <c r="C37" s="3">
        <v>5</v>
      </c>
    </row>
    <row r="38" spans="1:3" ht="15.75" customHeight="1" x14ac:dyDescent="0.25">
      <c r="A38" s="1" t="s">
        <v>28</v>
      </c>
      <c r="B38" s="2">
        <v>0</v>
      </c>
      <c r="C38" s="3">
        <v>5</v>
      </c>
    </row>
    <row r="39" spans="1:3" ht="15.75" customHeight="1" x14ac:dyDescent="0.25">
      <c r="A39" s="1" t="s">
        <v>29</v>
      </c>
      <c r="B39" s="2">
        <v>0</v>
      </c>
      <c r="C39" s="3">
        <v>3</v>
      </c>
    </row>
    <row r="40" spans="1:3" ht="15.75" customHeight="1" x14ac:dyDescent="0.25">
      <c r="A40" s="1" t="s">
        <v>23</v>
      </c>
      <c r="B40" s="3">
        <v>0</v>
      </c>
      <c r="C40" s="3">
        <v>3</v>
      </c>
    </row>
    <row r="41" spans="1:3" ht="15.75" customHeight="1" x14ac:dyDescent="0.25">
      <c r="A41" s="1" t="s">
        <v>24</v>
      </c>
      <c r="B41" s="3">
        <v>0</v>
      </c>
      <c r="C41" s="3">
        <v>2</v>
      </c>
    </row>
    <row r="42" spans="1:3" ht="15.75" customHeight="1" x14ac:dyDescent="0.25">
      <c r="A42" s="89" t="s">
        <v>172</v>
      </c>
      <c r="B42" s="3"/>
      <c r="C42" s="3"/>
    </row>
    <row r="43" spans="1:3" ht="15.75" customHeight="1" x14ac:dyDescent="0.25">
      <c r="B43" s="3"/>
      <c r="C43" s="3"/>
    </row>
    <row r="44" spans="1:3" ht="15.75" customHeight="1" x14ac:dyDescent="0.25">
      <c r="A44" s="10" t="s">
        <v>124</v>
      </c>
      <c r="B44" s="2"/>
      <c r="C44" s="2"/>
    </row>
    <row r="45" spans="1:3" ht="15.75" customHeight="1" x14ac:dyDescent="0.25">
      <c r="A45" s="1" t="s">
        <v>30</v>
      </c>
      <c r="B45" s="2">
        <v>0</v>
      </c>
      <c r="C45" s="3">
        <v>5</v>
      </c>
    </row>
    <row r="46" spans="1:3" ht="15.75" customHeight="1" x14ac:dyDescent="0.25">
      <c r="A46" s="1" t="s">
        <v>31</v>
      </c>
      <c r="B46" s="2">
        <v>0</v>
      </c>
      <c r="C46" s="3">
        <v>5</v>
      </c>
    </row>
    <row r="47" spans="1:3" ht="15.75" customHeight="1" x14ac:dyDescent="0.25">
      <c r="A47" s="1" t="s">
        <v>32</v>
      </c>
      <c r="B47" s="2">
        <v>1</v>
      </c>
      <c r="C47" s="3">
        <v>5</v>
      </c>
    </row>
    <row r="48" spans="1:3" ht="15.75" customHeight="1" x14ac:dyDescent="0.25">
      <c r="A48" s="1" t="s">
        <v>33</v>
      </c>
      <c r="B48" s="2">
        <v>0</v>
      </c>
      <c r="C48" s="3">
        <v>5</v>
      </c>
    </row>
    <row r="49" spans="1:3" ht="15.75" customHeight="1" x14ac:dyDescent="0.25">
      <c r="A49" s="1" t="s">
        <v>34</v>
      </c>
      <c r="B49" s="2">
        <v>0</v>
      </c>
      <c r="C49" s="3">
        <v>3</v>
      </c>
    </row>
    <row r="50" spans="1:3" ht="15.75" customHeight="1" x14ac:dyDescent="0.25">
      <c r="A50" s="1" t="s">
        <v>35</v>
      </c>
      <c r="B50" s="2">
        <v>0</v>
      </c>
      <c r="C50" s="3">
        <v>3</v>
      </c>
    </row>
    <row r="51" spans="1:3" ht="15.75" customHeight="1" x14ac:dyDescent="0.25">
      <c r="A51" s="89" t="s">
        <v>172</v>
      </c>
      <c r="B51" s="2"/>
      <c r="C51" s="2"/>
    </row>
    <row r="52" spans="1:3" ht="15.75" customHeight="1" x14ac:dyDescent="0.25">
      <c r="B52" s="2"/>
      <c r="C52" s="2"/>
    </row>
    <row r="53" spans="1:3" ht="15.75" customHeight="1" x14ac:dyDescent="0.25">
      <c r="B53" s="2"/>
      <c r="C53" s="2"/>
    </row>
    <row r="54" spans="1:3" ht="15.75" customHeight="1" x14ac:dyDescent="0.25">
      <c r="B54" s="2"/>
      <c r="C54" s="2"/>
    </row>
    <row r="55" spans="1:3" ht="15.75" customHeight="1" x14ac:dyDescent="0.25">
      <c r="B55" s="2"/>
      <c r="C55" s="2"/>
    </row>
    <row r="56" spans="1:3" ht="15.75" customHeight="1" x14ac:dyDescent="0.25">
      <c r="B56" s="2"/>
      <c r="C56" s="2"/>
    </row>
    <row r="57" spans="1:3" ht="15.75" customHeight="1" x14ac:dyDescent="0.25">
      <c r="B57" s="2"/>
      <c r="C57" s="2"/>
    </row>
    <row r="58" spans="1:3" ht="15.75" customHeight="1" x14ac:dyDescent="0.25">
      <c r="B58" s="2"/>
      <c r="C58" s="2"/>
    </row>
    <row r="59" spans="1:3" ht="15.75" customHeight="1" x14ac:dyDescent="0.25">
      <c r="B59" s="2"/>
      <c r="C59" s="2"/>
    </row>
    <row r="60" spans="1:3" ht="15.75" customHeight="1" x14ac:dyDescent="0.25">
      <c r="B60" s="2"/>
      <c r="C60" s="2"/>
    </row>
    <row r="61" spans="1:3" ht="15.75" customHeight="1" x14ac:dyDescent="0.25">
      <c r="B61" s="2"/>
      <c r="C61" s="2"/>
    </row>
    <row r="62" spans="1:3" ht="15.75" customHeight="1" x14ac:dyDescent="0.25">
      <c r="B62" s="2"/>
      <c r="C62" s="2"/>
    </row>
    <row r="63" spans="1:3" ht="15.75" customHeight="1" x14ac:dyDescent="0.25">
      <c r="B63" s="2"/>
      <c r="C63" s="2"/>
    </row>
    <row r="64" spans="1:3" ht="15.75" customHeight="1" x14ac:dyDescent="0.25">
      <c r="B64" s="2"/>
      <c r="C64" s="2"/>
    </row>
    <row r="65" spans="2:3" ht="15.75" customHeight="1" x14ac:dyDescent="0.25">
      <c r="B65" s="2"/>
      <c r="C65" s="2"/>
    </row>
    <row r="66" spans="2:3" ht="15.75" customHeight="1" x14ac:dyDescent="0.25">
      <c r="B66" s="2"/>
      <c r="C66" s="2"/>
    </row>
    <row r="67" spans="2:3" ht="15.75" customHeight="1" x14ac:dyDescent="0.25">
      <c r="B67" s="2"/>
      <c r="C67" s="2"/>
    </row>
    <row r="68" spans="2:3" ht="15.75" customHeight="1" x14ac:dyDescent="0.25">
      <c r="B68" s="2"/>
      <c r="C68" s="2"/>
    </row>
    <row r="69" spans="2:3" ht="15.75" customHeight="1" x14ac:dyDescent="0.25">
      <c r="B69" s="2"/>
      <c r="C69" s="2"/>
    </row>
    <row r="70" spans="2:3" ht="15.75" customHeight="1" x14ac:dyDescent="0.25">
      <c r="B70" s="2"/>
      <c r="C70" s="2"/>
    </row>
    <row r="71" spans="2:3" ht="15.75" customHeight="1" x14ac:dyDescent="0.25">
      <c r="B71" s="2"/>
      <c r="C71" s="2"/>
    </row>
    <row r="72" spans="2:3" ht="15.75" customHeight="1" x14ac:dyDescent="0.25">
      <c r="B72" s="2"/>
      <c r="C72" s="2"/>
    </row>
    <row r="73" spans="2:3" ht="15.75" customHeight="1" x14ac:dyDescent="0.25">
      <c r="B73" s="2"/>
      <c r="C73" s="2"/>
    </row>
    <row r="74" spans="2:3" ht="15.75" customHeight="1" x14ac:dyDescent="0.25">
      <c r="B74" s="2"/>
      <c r="C74" s="2"/>
    </row>
    <row r="75" spans="2:3" ht="15.75" customHeight="1" x14ac:dyDescent="0.25">
      <c r="B75" s="2"/>
      <c r="C75" s="2"/>
    </row>
    <row r="76" spans="2:3" ht="15.75" customHeight="1" x14ac:dyDescent="0.25">
      <c r="B76" s="2"/>
      <c r="C76" s="2"/>
    </row>
    <row r="77" spans="2:3" ht="15.75" customHeight="1" x14ac:dyDescent="0.25">
      <c r="B77" s="2"/>
      <c r="C77" s="2"/>
    </row>
    <row r="78" spans="2:3" ht="15.75" customHeight="1" x14ac:dyDescent="0.25">
      <c r="B78" s="2"/>
      <c r="C78" s="2"/>
    </row>
    <row r="79" spans="2:3" ht="15.75" customHeight="1" x14ac:dyDescent="0.25">
      <c r="B79" s="2"/>
      <c r="C79" s="2"/>
    </row>
    <row r="80" spans="2:3" ht="15.75" customHeight="1" x14ac:dyDescent="0.25">
      <c r="B80" s="2"/>
      <c r="C80" s="2"/>
    </row>
    <row r="81" spans="2:3" ht="15.75" customHeight="1" x14ac:dyDescent="0.25">
      <c r="B81" s="2"/>
      <c r="C81" s="2"/>
    </row>
    <row r="82" spans="2:3" ht="15.75" customHeight="1" x14ac:dyDescent="0.25">
      <c r="B82" s="2"/>
      <c r="C82" s="2"/>
    </row>
    <row r="83" spans="2:3" ht="15.75" customHeight="1" x14ac:dyDescent="0.25">
      <c r="B83" s="2"/>
      <c r="C83" s="2"/>
    </row>
    <row r="84" spans="2:3" ht="15.75" customHeight="1" x14ac:dyDescent="0.25">
      <c r="B84" s="2"/>
      <c r="C84" s="2"/>
    </row>
    <row r="85" spans="2:3" ht="15.75" customHeight="1" x14ac:dyDescent="0.25">
      <c r="B85" s="2"/>
      <c r="C85" s="2"/>
    </row>
    <row r="86" spans="2:3" ht="15.75" customHeight="1" x14ac:dyDescent="0.25">
      <c r="B86" s="2"/>
      <c r="C86" s="2"/>
    </row>
    <row r="87" spans="2:3" ht="15.75" customHeight="1" x14ac:dyDescent="0.25">
      <c r="B87" s="2"/>
      <c r="C87" s="2"/>
    </row>
    <row r="88" spans="2:3" ht="15.75" customHeight="1" x14ac:dyDescent="0.25">
      <c r="B88" s="2"/>
      <c r="C88" s="2"/>
    </row>
    <row r="89" spans="2:3" ht="15.75" customHeight="1" x14ac:dyDescent="0.25">
      <c r="B89" s="2"/>
      <c r="C89" s="2"/>
    </row>
    <row r="90" spans="2:3" ht="15.75" customHeight="1" x14ac:dyDescent="0.25">
      <c r="B90" s="2"/>
      <c r="C90" s="2"/>
    </row>
    <row r="91" spans="2:3" ht="15.75" customHeight="1" x14ac:dyDescent="0.25">
      <c r="B91" s="2"/>
      <c r="C91" s="2"/>
    </row>
    <row r="92" spans="2:3" ht="15.75" customHeight="1" x14ac:dyDescent="0.25">
      <c r="B92" s="2"/>
      <c r="C92" s="2"/>
    </row>
    <row r="93" spans="2:3" ht="15.75" customHeight="1" x14ac:dyDescent="0.25">
      <c r="B93" s="2"/>
      <c r="C93" s="2"/>
    </row>
    <row r="94" spans="2:3" ht="15.75" customHeight="1" x14ac:dyDescent="0.25">
      <c r="B94" s="2"/>
      <c r="C94" s="2"/>
    </row>
    <row r="95" spans="2:3" ht="15.75" customHeight="1" x14ac:dyDescent="0.25">
      <c r="B95" s="2"/>
      <c r="C95" s="2"/>
    </row>
    <row r="96" spans="2:3" ht="15.75" customHeight="1" x14ac:dyDescent="0.25">
      <c r="B96" s="2"/>
      <c r="C96" s="2"/>
    </row>
    <row r="97" spans="2:3" ht="15.75" customHeight="1" x14ac:dyDescent="0.25">
      <c r="B97" s="2"/>
      <c r="C97" s="2"/>
    </row>
    <row r="98" spans="2:3" ht="15.75" customHeight="1" x14ac:dyDescent="0.25">
      <c r="B98" s="2"/>
      <c r="C98" s="2"/>
    </row>
    <row r="99" spans="2:3" ht="15.75" customHeight="1" x14ac:dyDescent="0.25">
      <c r="B99" s="2"/>
      <c r="C99" s="2"/>
    </row>
    <row r="100" spans="2:3" ht="15.75" customHeight="1" x14ac:dyDescent="0.25">
      <c r="B100" s="2"/>
      <c r="C100" s="2"/>
    </row>
    <row r="101" spans="2:3" ht="15.75" customHeight="1" x14ac:dyDescent="0.25">
      <c r="B101" s="2"/>
      <c r="C101" s="2"/>
    </row>
    <row r="102" spans="2:3" ht="15.75" customHeight="1" x14ac:dyDescent="0.25">
      <c r="B102" s="2"/>
      <c r="C102" s="2"/>
    </row>
    <row r="103" spans="2:3" ht="15.75" customHeight="1" x14ac:dyDescent="0.25">
      <c r="B103" s="2"/>
      <c r="C103" s="2"/>
    </row>
    <row r="104" spans="2:3" ht="15.75" customHeight="1" x14ac:dyDescent="0.25">
      <c r="B104" s="2"/>
      <c r="C104" s="2"/>
    </row>
    <row r="105" spans="2:3" ht="15.75" customHeight="1" x14ac:dyDescent="0.25">
      <c r="B105" s="2"/>
      <c r="C105" s="2"/>
    </row>
    <row r="106" spans="2:3" ht="15.75" customHeight="1" x14ac:dyDescent="0.25">
      <c r="B106" s="2"/>
      <c r="C106" s="2"/>
    </row>
    <row r="107" spans="2:3" ht="15.75" customHeight="1" x14ac:dyDescent="0.25">
      <c r="B107" s="2"/>
      <c r="C107" s="2"/>
    </row>
    <row r="108" spans="2:3" ht="15.75" customHeight="1" x14ac:dyDescent="0.25">
      <c r="B108" s="2"/>
      <c r="C108" s="2"/>
    </row>
    <row r="109" spans="2:3" ht="15.75" customHeight="1" x14ac:dyDescent="0.25">
      <c r="B109" s="2"/>
      <c r="C109" s="2"/>
    </row>
    <row r="110" spans="2:3" ht="15.75" customHeight="1" x14ac:dyDescent="0.25">
      <c r="B110" s="2"/>
      <c r="C110" s="2"/>
    </row>
    <row r="111" spans="2:3" ht="15.75" customHeight="1" x14ac:dyDescent="0.25">
      <c r="B111" s="2"/>
      <c r="C111" s="2"/>
    </row>
    <row r="112" spans="2:3" ht="15.75" customHeight="1" x14ac:dyDescent="0.25">
      <c r="B112" s="2"/>
      <c r="C112" s="2"/>
    </row>
    <row r="113" spans="2:3" ht="15.75" customHeight="1" x14ac:dyDescent="0.25">
      <c r="B113" s="2"/>
      <c r="C113" s="2"/>
    </row>
    <row r="114" spans="2:3" ht="15.75" customHeight="1" x14ac:dyDescent="0.25">
      <c r="B114" s="2"/>
      <c r="C114" s="2"/>
    </row>
    <row r="115" spans="2:3" ht="15.75" customHeight="1" x14ac:dyDescent="0.25">
      <c r="B115" s="2"/>
      <c r="C115" s="2"/>
    </row>
    <row r="116" spans="2:3" ht="15.75" customHeight="1" x14ac:dyDescent="0.25">
      <c r="B116" s="2"/>
      <c r="C116" s="2"/>
    </row>
    <row r="117" spans="2:3" ht="15.75" customHeight="1" x14ac:dyDescent="0.25">
      <c r="B117" s="2"/>
      <c r="C117" s="2"/>
    </row>
    <row r="118" spans="2:3" ht="15.75" customHeight="1" x14ac:dyDescent="0.25">
      <c r="B118" s="2"/>
      <c r="C118" s="2"/>
    </row>
    <row r="119" spans="2:3" ht="15.75" customHeight="1" x14ac:dyDescent="0.25">
      <c r="B119" s="2"/>
      <c r="C119" s="2"/>
    </row>
    <row r="120" spans="2:3" ht="15.75" customHeight="1" x14ac:dyDescent="0.25">
      <c r="B120" s="2"/>
      <c r="C120" s="2"/>
    </row>
    <row r="121" spans="2:3" ht="15.75" customHeight="1" x14ac:dyDescent="0.25">
      <c r="B121" s="2"/>
      <c r="C121" s="2"/>
    </row>
    <row r="122" spans="2:3" ht="15.75" customHeight="1" x14ac:dyDescent="0.25">
      <c r="B122" s="2"/>
      <c r="C122" s="2"/>
    </row>
    <row r="123" spans="2:3" ht="15.75" customHeight="1" x14ac:dyDescent="0.25">
      <c r="B123" s="2"/>
      <c r="C123" s="2"/>
    </row>
    <row r="124" spans="2:3" ht="15.75" customHeight="1" x14ac:dyDescent="0.25">
      <c r="B124" s="2"/>
      <c r="C124" s="2"/>
    </row>
    <row r="125" spans="2:3" ht="15.75" customHeight="1" x14ac:dyDescent="0.25">
      <c r="B125" s="2"/>
      <c r="C125" s="2"/>
    </row>
    <row r="126" spans="2:3" ht="15.75" customHeight="1" x14ac:dyDescent="0.25">
      <c r="B126" s="2"/>
      <c r="C126" s="2"/>
    </row>
    <row r="127" spans="2:3" ht="15.75" customHeight="1" x14ac:dyDescent="0.25">
      <c r="B127" s="2"/>
      <c r="C127" s="2"/>
    </row>
    <row r="128" spans="2:3" ht="15.75" customHeight="1" x14ac:dyDescent="0.25">
      <c r="B128" s="2"/>
      <c r="C128" s="2"/>
    </row>
    <row r="129" spans="2:3" ht="15.75" customHeight="1" x14ac:dyDescent="0.25">
      <c r="B129" s="2"/>
      <c r="C129" s="2"/>
    </row>
    <row r="130" spans="2:3" ht="15.75" customHeight="1" x14ac:dyDescent="0.25">
      <c r="B130" s="2"/>
      <c r="C130" s="2"/>
    </row>
    <row r="131" spans="2:3" ht="15.75" customHeight="1" x14ac:dyDescent="0.25">
      <c r="B131" s="2"/>
      <c r="C131" s="2"/>
    </row>
    <row r="132" spans="2:3" ht="15.75" customHeight="1" x14ac:dyDescent="0.25">
      <c r="B132" s="2"/>
      <c r="C132" s="2"/>
    </row>
    <row r="133" spans="2:3" ht="15.75" customHeight="1" x14ac:dyDescent="0.25">
      <c r="B133" s="2"/>
      <c r="C133" s="2"/>
    </row>
    <row r="134" spans="2:3" ht="15.75" customHeight="1" x14ac:dyDescent="0.25">
      <c r="B134" s="2"/>
      <c r="C134" s="2"/>
    </row>
    <row r="135" spans="2:3" ht="15.75" customHeight="1" x14ac:dyDescent="0.25">
      <c r="B135" s="2"/>
      <c r="C135" s="2"/>
    </row>
    <row r="136" spans="2:3" ht="15.75" customHeight="1" x14ac:dyDescent="0.25">
      <c r="B136" s="2"/>
      <c r="C136" s="2"/>
    </row>
    <row r="137" spans="2:3" ht="15.75" customHeight="1" x14ac:dyDescent="0.25">
      <c r="B137" s="2"/>
      <c r="C137" s="2"/>
    </row>
    <row r="138" spans="2:3" ht="15.75" customHeight="1" x14ac:dyDescent="0.25">
      <c r="B138" s="2"/>
      <c r="C138" s="2"/>
    </row>
    <row r="139" spans="2:3" ht="15.75" customHeight="1" x14ac:dyDescent="0.25">
      <c r="B139" s="2"/>
      <c r="C139" s="2"/>
    </row>
    <row r="140" spans="2:3" ht="15.75" customHeight="1" x14ac:dyDescent="0.25">
      <c r="B140" s="2"/>
      <c r="C140" s="2"/>
    </row>
    <row r="141" spans="2:3" ht="15.75" customHeight="1" x14ac:dyDescent="0.25">
      <c r="B141" s="2"/>
      <c r="C141" s="2"/>
    </row>
    <row r="142" spans="2:3" ht="15.75" customHeight="1" x14ac:dyDescent="0.25">
      <c r="B142" s="2"/>
      <c r="C142" s="2"/>
    </row>
    <row r="143" spans="2:3" ht="15.75" customHeight="1" x14ac:dyDescent="0.25">
      <c r="B143" s="2"/>
      <c r="C143" s="2"/>
    </row>
    <row r="144" spans="2:3" ht="15.75" customHeight="1" x14ac:dyDescent="0.25">
      <c r="B144" s="2"/>
      <c r="C144" s="2"/>
    </row>
    <row r="145" spans="2:3" ht="15.75" customHeight="1" x14ac:dyDescent="0.25">
      <c r="B145" s="2"/>
      <c r="C145" s="2"/>
    </row>
    <row r="146" spans="2:3" ht="15.75" customHeight="1" x14ac:dyDescent="0.25">
      <c r="B146" s="2"/>
      <c r="C146" s="2"/>
    </row>
    <row r="147" spans="2:3" ht="15.75" customHeight="1" x14ac:dyDescent="0.25">
      <c r="B147" s="2"/>
      <c r="C147" s="2"/>
    </row>
    <row r="148" spans="2:3" ht="15.75" customHeight="1" x14ac:dyDescent="0.25">
      <c r="B148" s="2"/>
      <c r="C148" s="2"/>
    </row>
    <row r="149" spans="2:3" ht="15.75" customHeight="1" x14ac:dyDescent="0.25">
      <c r="B149" s="2"/>
      <c r="C149" s="2"/>
    </row>
    <row r="150" spans="2:3" ht="15.75" customHeight="1" x14ac:dyDescent="0.25">
      <c r="B150" s="2"/>
      <c r="C150" s="2"/>
    </row>
    <row r="151" spans="2:3" ht="15.75" customHeight="1" x14ac:dyDescent="0.25">
      <c r="B151" s="2"/>
      <c r="C151" s="2"/>
    </row>
    <row r="152" spans="2:3" ht="15.75" customHeight="1" x14ac:dyDescent="0.25">
      <c r="B152" s="2"/>
      <c r="C152" s="2"/>
    </row>
    <row r="153" spans="2:3" ht="15.75" customHeight="1" x14ac:dyDescent="0.25">
      <c r="B153" s="2"/>
      <c r="C153" s="2"/>
    </row>
    <row r="154" spans="2:3" ht="15.75" customHeight="1" x14ac:dyDescent="0.25">
      <c r="B154" s="2"/>
      <c r="C154" s="2"/>
    </row>
    <row r="155" spans="2:3" ht="15.75" customHeight="1" x14ac:dyDescent="0.25">
      <c r="B155" s="2"/>
      <c r="C155" s="2"/>
    </row>
    <row r="156" spans="2:3" ht="15.75" customHeight="1" x14ac:dyDescent="0.25">
      <c r="B156" s="2"/>
      <c r="C156" s="2"/>
    </row>
    <row r="157" spans="2:3" ht="15.75" customHeight="1" x14ac:dyDescent="0.25">
      <c r="B157" s="2"/>
      <c r="C157" s="2"/>
    </row>
    <row r="158" spans="2:3" ht="15.75" customHeight="1" x14ac:dyDescent="0.25">
      <c r="B158" s="2"/>
      <c r="C158" s="2"/>
    </row>
    <row r="159" spans="2:3" ht="15.75" customHeight="1" x14ac:dyDescent="0.25">
      <c r="B159" s="2"/>
      <c r="C159" s="2"/>
    </row>
    <row r="160" spans="2:3" ht="15.75" customHeight="1" x14ac:dyDescent="0.25">
      <c r="B160" s="2"/>
      <c r="C160" s="2"/>
    </row>
    <row r="161" spans="2:3" ht="15.75" customHeight="1" x14ac:dyDescent="0.25">
      <c r="B161" s="2"/>
      <c r="C161" s="2"/>
    </row>
    <row r="162" spans="2:3" ht="15.75" customHeight="1" x14ac:dyDescent="0.25">
      <c r="B162" s="2"/>
      <c r="C162" s="2"/>
    </row>
    <row r="163" spans="2:3" ht="15.75" customHeight="1" x14ac:dyDescent="0.25">
      <c r="B163" s="2"/>
      <c r="C163" s="2"/>
    </row>
    <row r="164" spans="2:3" ht="15.75" customHeight="1" x14ac:dyDescent="0.25">
      <c r="B164" s="2"/>
      <c r="C164" s="2"/>
    </row>
    <row r="165" spans="2:3" ht="15.75" customHeight="1" x14ac:dyDescent="0.25">
      <c r="B165" s="2"/>
      <c r="C165" s="2"/>
    </row>
    <row r="166" spans="2:3" ht="15.75" customHeight="1" x14ac:dyDescent="0.25">
      <c r="B166" s="2"/>
      <c r="C166" s="2"/>
    </row>
    <row r="167" spans="2:3" ht="15.75" customHeight="1" x14ac:dyDescent="0.25">
      <c r="B167" s="2"/>
      <c r="C167" s="2"/>
    </row>
    <row r="168" spans="2:3" ht="15.75" customHeight="1" x14ac:dyDescent="0.25">
      <c r="B168" s="2"/>
      <c r="C168" s="2"/>
    </row>
    <row r="169" spans="2:3" ht="15.75" customHeight="1" x14ac:dyDescent="0.25">
      <c r="B169" s="2"/>
      <c r="C169" s="2"/>
    </row>
    <row r="170" spans="2:3" ht="15.75" customHeight="1" x14ac:dyDescent="0.25">
      <c r="B170" s="2"/>
      <c r="C170" s="2"/>
    </row>
    <row r="171" spans="2:3" ht="15.75" customHeight="1" x14ac:dyDescent="0.25">
      <c r="B171" s="2"/>
      <c r="C171" s="2"/>
    </row>
    <row r="172" spans="2:3" ht="15.75" customHeight="1" x14ac:dyDescent="0.25">
      <c r="B172" s="2"/>
      <c r="C172" s="2"/>
    </row>
    <row r="173" spans="2:3" ht="15.75" customHeight="1" x14ac:dyDescent="0.25">
      <c r="B173" s="2"/>
      <c r="C173" s="2"/>
    </row>
    <row r="174" spans="2:3" ht="15.75" customHeight="1" x14ac:dyDescent="0.25">
      <c r="B174" s="2"/>
      <c r="C174" s="2"/>
    </row>
    <row r="175" spans="2:3" ht="15.75" customHeight="1" x14ac:dyDescent="0.25">
      <c r="B175" s="2"/>
      <c r="C175" s="2"/>
    </row>
    <row r="176" spans="2:3" ht="15.75" customHeight="1" x14ac:dyDescent="0.25">
      <c r="B176" s="2"/>
      <c r="C176" s="2"/>
    </row>
    <row r="177" spans="2:3" ht="15.75" customHeight="1" x14ac:dyDescent="0.25">
      <c r="B177" s="2"/>
      <c r="C177" s="2"/>
    </row>
    <row r="178" spans="2:3" ht="15.75" customHeight="1" x14ac:dyDescent="0.25">
      <c r="B178" s="2"/>
      <c r="C178" s="2"/>
    </row>
    <row r="179" spans="2:3" ht="15.75" customHeight="1" x14ac:dyDescent="0.25">
      <c r="B179" s="2"/>
      <c r="C179" s="2"/>
    </row>
    <row r="180" spans="2:3" ht="15.75" customHeight="1" x14ac:dyDescent="0.25">
      <c r="B180" s="2"/>
      <c r="C180" s="2"/>
    </row>
    <row r="181" spans="2:3" ht="15.75" customHeight="1" x14ac:dyDescent="0.25">
      <c r="B181" s="2"/>
      <c r="C181" s="2"/>
    </row>
    <row r="182" spans="2:3" ht="15.75" customHeight="1" x14ac:dyDescent="0.25">
      <c r="B182" s="2"/>
      <c r="C182" s="2"/>
    </row>
    <row r="183" spans="2:3" ht="15.75" customHeight="1" x14ac:dyDescent="0.25">
      <c r="B183" s="2"/>
      <c r="C183" s="2"/>
    </row>
    <row r="184" spans="2:3" ht="15.75" customHeight="1" x14ac:dyDescent="0.25">
      <c r="B184" s="2"/>
      <c r="C184" s="2"/>
    </row>
    <row r="185" spans="2:3" ht="15.75" customHeight="1" x14ac:dyDescent="0.25">
      <c r="B185" s="2"/>
      <c r="C185" s="2"/>
    </row>
    <row r="186" spans="2:3" ht="15.75" customHeight="1" x14ac:dyDescent="0.25">
      <c r="B186" s="2"/>
      <c r="C186" s="2"/>
    </row>
    <row r="187" spans="2:3" ht="15.75" customHeight="1" x14ac:dyDescent="0.25">
      <c r="B187" s="2"/>
      <c r="C187" s="2"/>
    </row>
    <row r="188" spans="2:3" ht="15.75" customHeight="1" x14ac:dyDescent="0.25">
      <c r="B188" s="2"/>
      <c r="C188" s="2"/>
    </row>
    <row r="189" spans="2:3" ht="15.75" customHeight="1" x14ac:dyDescent="0.25">
      <c r="B189" s="2"/>
      <c r="C189" s="2"/>
    </row>
    <row r="190" spans="2:3" ht="15.75" customHeight="1" x14ac:dyDescent="0.25">
      <c r="B190" s="2"/>
      <c r="C190" s="2"/>
    </row>
    <row r="191" spans="2:3" ht="15.75" customHeight="1" x14ac:dyDescent="0.25">
      <c r="B191" s="2"/>
      <c r="C191" s="2"/>
    </row>
    <row r="192" spans="2:3" ht="15.75" customHeight="1" x14ac:dyDescent="0.25">
      <c r="B192" s="2"/>
      <c r="C192" s="2"/>
    </row>
    <row r="193" spans="2:3" ht="15.75" customHeight="1" x14ac:dyDescent="0.25">
      <c r="B193" s="2"/>
      <c r="C193" s="2"/>
    </row>
    <row r="194" spans="2:3" ht="15.75" customHeight="1" x14ac:dyDescent="0.25">
      <c r="B194" s="2"/>
      <c r="C194" s="2"/>
    </row>
    <row r="195" spans="2:3" ht="15.75" customHeight="1" x14ac:dyDescent="0.25">
      <c r="B195" s="2"/>
      <c r="C195" s="2"/>
    </row>
    <row r="196" spans="2:3" ht="15.75" customHeight="1" x14ac:dyDescent="0.25">
      <c r="B196" s="2"/>
      <c r="C196" s="2"/>
    </row>
    <row r="197" spans="2:3" ht="15.75" customHeight="1" x14ac:dyDescent="0.25">
      <c r="B197" s="2"/>
      <c r="C197" s="2"/>
    </row>
    <row r="198" spans="2:3" ht="15.75" customHeight="1" x14ac:dyDescent="0.25">
      <c r="B198" s="2"/>
      <c r="C198" s="2"/>
    </row>
    <row r="199" spans="2:3" ht="15.75" customHeight="1" x14ac:dyDescent="0.25">
      <c r="B199" s="2"/>
      <c r="C199" s="2"/>
    </row>
    <row r="200" spans="2:3" ht="15.75" customHeight="1" x14ac:dyDescent="0.25">
      <c r="B200" s="2"/>
      <c r="C200" s="2"/>
    </row>
    <row r="201" spans="2:3" ht="15.75" customHeight="1" x14ac:dyDescent="0.25">
      <c r="B201" s="2"/>
      <c r="C201" s="2"/>
    </row>
    <row r="202" spans="2:3" ht="15.75" customHeight="1" x14ac:dyDescent="0.25">
      <c r="B202" s="2"/>
      <c r="C202" s="2"/>
    </row>
    <row r="203" spans="2:3" ht="15.75" customHeight="1" x14ac:dyDescent="0.25">
      <c r="B203" s="2"/>
      <c r="C203" s="2"/>
    </row>
    <row r="204" spans="2:3" ht="15.75" customHeight="1" x14ac:dyDescent="0.25">
      <c r="B204" s="2"/>
      <c r="C204" s="2"/>
    </row>
    <row r="205" spans="2:3" ht="15.75" customHeight="1" x14ac:dyDescent="0.25">
      <c r="B205" s="2"/>
      <c r="C205" s="2"/>
    </row>
    <row r="206" spans="2:3" ht="15.75" customHeight="1" x14ac:dyDescent="0.25">
      <c r="B206" s="2"/>
      <c r="C206" s="2"/>
    </row>
    <row r="207" spans="2:3" ht="15.75" customHeight="1" x14ac:dyDescent="0.25">
      <c r="B207" s="2"/>
      <c r="C207" s="2"/>
    </row>
    <row r="208" spans="2:3" ht="15.75" customHeight="1" x14ac:dyDescent="0.25">
      <c r="B208" s="2"/>
      <c r="C208" s="2"/>
    </row>
    <row r="209" spans="2:3" ht="15.75" customHeight="1" x14ac:dyDescent="0.25">
      <c r="B209" s="2"/>
      <c r="C209" s="2"/>
    </row>
    <row r="210" spans="2:3" ht="15.75" customHeight="1" x14ac:dyDescent="0.25">
      <c r="B210" s="2"/>
      <c r="C210" s="2"/>
    </row>
    <row r="211" spans="2:3" ht="15.75" customHeight="1" x14ac:dyDescent="0.25">
      <c r="B211" s="2"/>
      <c r="C211" s="2"/>
    </row>
    <row r="212" spans="2:3" ht="15.75" customHeight="1" x14ac:dyDescent="0.25">
      <c r="B212" s="2"/>
      <c r="C212" s="2"/>
    </row>
    <row r="213" spans="2:3" ht="15.75" customHeight="1" x14ac:dyDescent="0.25">
      <c r="B213" s="2"/>
      <c r="C213" s="2"/>
    </row>
    <row r="214" spans="2:3" ht="15.75" customHeight="1" x14ac:dyDescent="0.25">
      <c r="B214" s="2"/>
      <c r="C214" s="2"/>
    </row>
    <row r="215" spans="2:3" ht="15.75" customHeight="1" x14ac:dyDescent="0.25">
      <c r="B215" s="2"/>
      <c r="C215" s="2"/>
    </row>
    <row r="216" spans="2:3" ht="15.75" customHeight="1" x14ac:dyDescent="0.25">
      <c r="B216" s="2"/>
      <c r="C216" s="2"/>
    </row>
    <row r="217" spans="2:3" ht="15.75" customHeight="1" x14ac:dyDescent="0.25">
      <c r="B217" s="2"/>
      <c r="C217" s="2"/>
    </row>
    <row r="218" spans="2:3" ht="15.75" customHeight="1" x14ac:dyDescent="0.25">
      <c r="B218" s="2"/>
      <c r="C218" s="2"/>
    </row>
    <row r="219" spans="2:3" ht="15.75" customHeight="1" x14ac:dyDescent="0.25">
      <c r="B219" s="2"/>
      <c r="C219" s="2"/>
    </row>
    <row r="220" spans="2:3" ht="15.75" customHeight="1" x14ac:dyDescent="0.25">
      <c r="B220" s="2"/>
      <c r="C220" s="2"/>
    </row>
    <row r="221" spans="2:3" ht="15.75" customHeight="1" x14ac:dyDescent="0.25">
      <c r="B221" s="2"/>
      <c r="C221" s="2"/>
    </row>
    <row r="222" spans="2:3" ht="15.75" customHeight="1" x14ac:dyDescent="0.25">
      <c r="B222" s="2"/>
      <c r="C222" s="2"/>
    </row>
    <row r="223" spans="2:3" ht="15.75" customHeight="1" x14ac:dyDescent="0.25">
      <c r="B223" s="2"/>
      <c r="C223" s="2"/>
    </row>
    <row r="224" spans="2:3" ht="15.75" customHeight="1" x14ac:dyDescent="0.25">
      <c r="B224" s="2"/>
      <c r="C224" s="2"/>
    </row>
    <row r="225" spans="2:3" ht="15.75" customHeight="1" x14ac:dyDescent="0.25">
      <c r="B225" s="2"/>
      <c r="C225" s="2"/>
    </row>
    <row r="226" spans="2:3" ht="15.75" customHeight="1" x14ac:dyDescent="0.25">
      <c r="B226" s="2"/>
      <c r="C226" s="2"/>
    </row>
    <row r="227" spans="2:3" ht="15.75" customHeight="1" x14ac:dyDescent="0.25">
      <c r="B227" s="2"/>
      <c r="C227" s="2"/>
    </row>
    <row r="228" spans="2:3" ht="15.75" customHeight="1" x14ac:dyDescent="0.25">
      <c r="B228" s="2"/>
      <c r="C228" s="2"/>
    </row>
    <row r="229" spans="2:3" ht="15.75" customHeight="1" x14ac:dyDescent="0.25">
      <c r="B229" s="2"/>
      <c r="C229" s="2"/>
    </row>
    <row r="230" spans="2:3" ht="15.75" customHeight="1" x14ac:dyDescent="0.25">
      <c r="B230" s="2"/>
      <c r="C230" s="2"/>
    </row>
    <row r="231" spans="2:3" ht="15.75" customHeight="1" x14ac:dyDescent="0.25">
      <c r="B231" s="2"/>
      <c r="C231" s="2"/>
    </row>
    <row r="232" spans="2:3" ht="15.75" customHeight="1" x14ac:dyDescent="0.25">
      <c r="B232" s="2"/>
      <c r="C232" s="2"/>
    </row>
    <row r="233" spans="2:3" ht="15.75" customHeight="1" x14ac:dyDescent="0.25">
      <c r="B233" s="2"/>
      <c r="C233" s="2"/>
    </row>
    <row r="234" spans="2:3" ht="15.75" customHeight="1" x14ac:dyDescent="0.25">
      <c r="B234" s="2"/>
      <c r="C234" s="2"/>
    </row>
    <row r="235" spans="2:3" ht="15.75" customHeight="1" x14ac:dyDescent="0.25">
      <c r="B235" s="2"/>
      <c r="C235" s="2"/>
    </row>
    <row r="236" spans="2:3" ht="15.75" customHeight="1" x14ac:dyDescent="0.25">
      <c r="B236" s="2"/>
      <c r="C236" s="2"/>
    </row>
    <row r="237" spans="2:3" ht="15.75" customHeight="1" x14ac:dyDescent="0.25">
      <c r="B237" s="2"/>
      <c r="C237" s="2"/>
    </row>
    <row r="238" spans="2:3" ht="15.75" customHeight="1" x14ac:dyDescent="0.25">
      <c r="B238" s="2"/>
      <c r="C238" s="2"/>
    </row>
    <row r="239" spans="2:3" ht="15.75" customHeight="1" x14ac:dyDescent="0.25">
      <c r="B239" s="2"/>
      <c r="C239" s="2"/>
    </row>
    <row r="240" spans="2:3" ht="15.75" customHeight="1" x14ac:dyDescent="0.25">
      <c r="B240" s="2"/>
      <c r="C240" s="2"/>
    </row>
    <row r="241" spans="2:3" ht="15.75" customHeight="1" x14ac:dyDescent="0.25">
      <c r="B241" s="2"/>
      <c r="C241" s="2"/>
    </row>
    <row r="242" spans="2:3" ht="15.75" customHeight="1" x14ac:dyDescent="0.25">
      <c r="B242" s="2"/>
      <c r="C242" s="2"/>
    </row>
    <row r="243" spans="2:3" ht="15.75" customHeight="1" x14ac:dyDescent="0.25">
      <c r="B243" s="2"/>
      <c r="C243" s="2"/>
    </row>
    <row r="244" spans="2:3" ht="15.75" customHeight="1" x14ac:dyDescent="0.25">
      <c r="B244" s="2"/>
      <c r="C244" s="2"/>
    </row>
    <row r="245" spans="2:3" ht="15.75" customHeight="1" x14ac:dyDescent="0.25">
      <c r="B245" s="2"/>
      <c r="C245" s="2"/>
    </row>
    <row r="246" spans="2:3" ht="15.75" customHeight="1" x14ac:dyDescent="0.25">
      <c r="B246" s="2"/>
      <c r="C246" s="2"/>
    </row>
    <row r="247" spans="2:3" ht="15.75" customHeight="1" x14ac:dyDescent="0.25">
      <c r="B247" s="2"/>
      <c r="C247" s="2"/>
    </row>
    <row r="248" spans="2:3" ht="15.75" customHeight="1" x14ac:dyDescent="0.25">
      <c r="B248" s="2"/>
      <c r="C248" s="2"/>
    </row>
    <row r="249" spans="2:3" ht="15.75" customHeight="1" x14ac:dyDescent="0.25">
      <c r="B249" s="2"/>
      <c r="C249" s="2"/>
    </row>
    <row r="250" spans="2:3" ht="15.75" customHeight="1" x14ac:dyDescent="0.25">
      <c r="B250" s="2"/>
      <c r="C250" s="2"/>
    </row>
    <row r="251" spans="2:3" ht="15.75" customHeight="1" x14ac:dyDescent="0.25">
      <c r="B251" s="2"/>
      <c r="C251" s="2"/>
    </row>
    <row r="252" spans="2:3" ht="15.75" customHeight="1" x14ac:dyDescent="0.25">
      <c r="B252" s="2"/>
      <c r="C252" s="2"/>
    </row>
    <row r="253" spans="2:3" ht="15.75" customHeight="1" x14ac:dyDescent="0.25">
      <c r="B253" s="2"/>
      <c r="C253" s="2"/>
    </row>
    <row r="254" spans="2:3" ht="15.75" customHeight="1" x14ac:dyDescent="0.25">
      <c r="B254" s="2"/>
      <c r="C254" s="2"/>
    </row>
    <row r="255" spans="2:3" ht="15.75" customHeight="1" x14ac:dyDescent="0.25">
      <c r="B255" s="2"/>
      <c r="C255" s="2"/>
    </row>
    <row r="256" spans="2:3" ht="15.75" customHeight="1" x14ac:dyDescent="0.25">
      <c r="B256" s="2"/>
      <c r="C256" s="2"/>
    </row>
    <row r="257" spans="2:3" ht="15.75" customHeight="1" x14ac:dyDescent="0.25">
      <c r="B257" s="2"/>
      <c r="C257" s="2"/>
    </row>
    <row r="258" spans="2:3" ht="15.75" customHeight="1" x14ac:dyDescent="0.25">
      <c r="B258" s="2"/>
      <c r="C258" s="2"/>
    </row>
    <row r="259" spans="2:3" ht="15.75" customHeight="1" x14ac:dyDescent="0.25">
      <c r="B259" s="2"/>
      <c r="C259" s="2"/>
    </row>
    <row r="260" spans="2:3" ht="15.75" customHeight="1" x14ac:dyDescent="0.25">
      <c r="B260" s="2"/>
      <c r="C260" s="2"/>
    </row>
    <row r="261" spans="2:3" ht="15.75" customHeight="1" x14ac:dyDescent="0.25">
      <c r="B261" s="2"/>
      <c r="C261" s="2"/>
    </row>
    <row r="262" spans="2:3" ht="15.75" customHeight="1" x14ac:dyDescent="0.25">
      <c r="B262" s="2"/>
      <c r="C262" s="2"/>
    </row>
    <row r="263" spans="2:3" ht="15.75" customHeight="1" x14ac:dyDescent="0.25">
      <c r="B263" s="2"/>
      <c r="C263" s="2"/>
    </row>
    <row r="264" spans="2:3" ht="15.75" customHeight="1" x14ac:dyDescent="0.25">
      <c r="B264" s="2"/>
      <c r="C264" s="2"/>
    </row>
    <row r="265" spans="2:3" ht="15.75" customHeight="1" x14ac:dyDescent="0.25">
      <c r="B265" s="2"/>
      <c r="C265" s="2"/>
    </row>
    <row r="266" spans="2:3" ht="15.75" customHeight="1" x14ac:dyDescent="0.25">
      <c r="B266" s="2"/>
      <c r="C266" s="2"/>
    </row>
    <row r="267" spans="2:3" ht="15.75" customHeight="1" x14ac:dyDescent="0.25">
      <c r="B267" s="2"/>
      <c r="C267" s="2"/>
    </row>
    <row r="268" spans="2:3" ht="15.75" customHeight="1" x14ac:dyDescent="0.25">
      <c r="B268" s="2"/>
      <c r="C268" s="2"/>
    </row>
    <row r="269" spans="2:3" ht="15.75" customHeight="1" x14ac:dyDescent="0.25">
      <c r="B269" s="2"/>
      <c r="C269" s="2"/>
    </row>
    <row r="270" spans="2:3" ht="15.75" customHeight="1" x14ac:dyDescent="0.25">
      <c r="B270" s="2"/>
      <c r="C270" s="2"/>
    </row>
    <row r="271" spans="2:3" ht="15.75" customHeight="1" x14ac:dyDescent="0.25">
      <c r="B271" s="2"/>
      <c r="C271" s="2"/>
    </row>
    <row r="272" spans="2:3" ht="15.75" customHeight="1" x14ac:dyDescent="0.25">
      <c r="B272" s="2"/>
      <c r="C272" s="2"/>
    </row>
    <row r="273" spans="2:3" ht="15.75" customHeight="1" x14ac:dyDescent="0.25">
      <c r="B273" s="2"/>
      <c r="C273" s="2"/>
    </row>
    <row r="274" spans="2:3" ht="15.75" customHeight="1" x14ac:dyDescent="0.25">
      <c r="B274" s="2"/>
      <c r="C274" s="2"/>
    </row>
    <row r="275" spans="2:3" ht="15.75" customHeight="1" x14ac:dyDescent="0.25">
      <c r="B275" s="2"/>
      <c r="C275" s="2"/>
    </row>
    <row r="276" spans="2:3" ht="15.75" customHeight="1" x14ac:dyDescent="0.25">
      <c r="B276" s="2"/>
      <c r="C276" s="2"/>
    </row>
    <row r="277" spans="2:3" ht="15.75" customHeight="1" x14ac:dyDescent="0.25">
      <c r="B277" s="2"/>
      <c r="C277" s="2"/>
    </row>
    <row r="278" spans="2:3" ht="15.75" customHeight="1" x14ac:dyDescent="0.25">
      <c r="B278" s="2"/>
      <c r="C278" s="2"/>
    </row>
    <row r="279" spans="2:3" ht="15.75" customHeight="1" x14ac:dyDescent="0.25">
      <c r="B279" s="2"/>
      <c r="C279" s="2"/>
    </row>
    <row r="280" spans="2:3" ht="15.75" customHeight="1" x14ac:dyDescent="0.25">
      <c r="B280" s="2"/>
      <c r="C280" s="2"/>
    </row>
    <row r="281" spans="2:3" ht="15.75" customHeight="1" x14ac:dyDescent="0.25">
      <c r="B281" s="2"/>
      <c r="C281" s="2"/>
    </row>
    <row r="282" spans="2:3" ht="15.75" customHeight="1" x14ac:dyDescent="0.25">
      <c r="B282" s="2"/>
      <c r="C282" s="2"/>
    </row>
    <row r="283" spans="2:3" ht="15.75" customHeight="1" x14ac:dyDescent="0.25">
      <c r="B283" s="2"/>
      <c r="C283" s="2"/>
    </row>
    <row r="284" spans="2:3" ht="15.75" customHeight="1" x14ac:dyDescent="0.25">
      <c r="B284" s="2"/>
      <c r="C284" s="2"/>
    </row>
    <row r="285" spans="2:3" ht="15.75" customHeight="1" x14ac:dyDescent="0.25">
      <c r="B285" s="2"/>
      <c r="C285" s="2"/>
    </row>
    <row r="286" spans="2:3" ht="15.75" customHeight="1" x14ac:dyDescent="0.25">
      <c r="B286" s="2"/>
      <c r="C286" s="2"/>
    </row>
    <row r="287" spans="2:3" ht="15.75" customHeight="1" x14ac:dyDescent="0.25">
      <c r="B287" s="2"/>
      <c r="C287" s="2"/>
    </row>
    <row r="288" spans="2:3" ht="15.75" customHeight="1" x14ac:dyDescent="0.25">
      <c r="B288" s="2"/>
      <c r="C288" s="2"/>
    </row>
    <row r="289" spans="2:3" ht="15.75" customHeight="1" x14ac:dyDescent="0.25">
      <c r="B289" s="2"/>
      <c r="C289" s="2"/>
    </row>
    <row r="290" spans="2:3" ht="15.75" customHeight="1" x14ac:dyDescent="0.25">
      <c r="B290" s="2"/>
      <c r="C290" s="2"/>
    </row>
    <row r="291" spans="2:3" ht="15.75" customHeight="1" x14ac:dyDescent="0.25">
      <c r="B291" s="2"/>
      <c r="C291" s="2"/>
    </row>
    <row r="292" spans="2:3" ht="15.75" customHeight="1" x14ac:dyDescent="0.25">
      <c r="B292" s="2"/>
      <c r="C292" s="2"/>
    </row>
    <row r="293" spans="2:3" ht="15.75" customHeight="1" x14ac:dyDescent="0.25">
      <c r="B293" s="2"/>
      <c r="C293" s="2"/>
    </row>
    <row r="294" spans="2:3" ht="15.75" customHeight="1" x14ac:dyDescent="0.25">
      <c r="B294" s="2"/>
      <c r="C294" s="2"/>
    </row>
    <row r="295" spans="2:3" ht="15.75" customHeight="1" x14ac:dyDescent="0.25">
      <c r="B295" s="2"/>
      <c r="C295" s="2"/>
    </row>
    <row r="296" spans="2:3" ht="15.75" customHeight="1" x14ac:dyDescent="0.25">
      <c r="B296" s="2"/>
      <c r="C296" s="2"/>
    </row>
    <row r="297" spans="2:3" ht="15.75" customHeight="1" x14ac:dyDescent="0.25">
      <c r="B297" s="2"/>
      <c r="C297" s="2"/>
    </row>
    <row r="298" spans="2:3" ht="15.75" customHeight="1" x14ac:dyDescent="0.25">
      <c r="B298" s="2"/>
      <c r="C298" s="2"/>
    </row>
    <row r="299" spans="2:3" ht="15.75" customHeight="1" x14ac:dyDescent="0.25">
      <c r="B299" s="2"/>
      <c r="C299" s="2"/>
    </row>
    <row r="300" spans="2:3" ht="15.75" customHeight="1" x14ac:dyDescent="0.25">
      <c r="B300" s="2"/>
      <c r="C300" s="2"/>
    </row>
    <row r="301" spans="2:3" ht="15.75" customHeight="1" x14ac:dyDescent="0.25">
      <c r="B301" s="2"/>
      <c r="C301" s="2"/>
    </row>
    <row r="302" spans="2:3" ht="15.75" customHeight="1" x14ac:dyDescent="0.25">
      <c r="B302" s="2"/>
      <c r="C302" s="2"/>
    </row>
    <row r="303" spans="2:3" ht="15.75" customHeight="1" x14ac:dyDescent="0.25">
      <c r="B303" s="2"/>
      <c r="C303" s="2"/>
    </row>
    <row r="304" spans="2:3" ht="15.75" customHeight="1" x14ac:dyDescent="0.25">
      <c r="B304" s="2"/>
      <c r="C304" s="2"/>
    </row>
    <row r="305" spans="2:3" ht="15.75" customHeight="1" x14ac:dyDescent="0.25">
      <c r="B305" s="2"/>
      <c r="C305" s="2"/>
    </row>
    <row r="306" spans="2:3" ht="15.75" customHeight="1" x14ac:dyDescent="0.25">
      <c r="B306" s="2"/>
      <c r="C306" s="2"/>
    </row>
    <row r="307" spans="2:3" ht="15.75" customHeight="1" x14ac:dyDescent="0.25">
      <c r="B307" s="2"/>
      <c r="C307" s="2"/>
    </row>
    <row r="308" spans="2:3" ht="15.75" customHeight="1" x14ac:dyDescent="0.25">
      <c r="B308" s="2"/>
      <c r="C308" s="2"/>
    </row>
    <row r="309" spans="2:3" ht="15.75" customHeight="1" x14ac:dyDescent="0.25">
      <c r="B309" s="2"/>
      <c r="C309" s="2"/>
    </row>
    <row r="310" spans="2:3" ht="15.75" customHeight="1" x14ac:dyDescent="0.25">
      <c r="B310" s="2"/>
      <c r="C310" s="2"/>
    </row>
    <row r="311" spans="2:3" ht="15.75" customHeight="1" x14ac:dyDescent="0.25">
      <c r="B311" s="2"/>
      <c r="C311" s="2"/>
    </row>
    <row r="312" spans="2:3" ht="15.75" customHeight="1" x14ac:dyDescent="0.25">
      <c r="B312" s="2"/>
      <c r="C312" s="2"/>
    </row>
    <row r="313" spans="2:3" ht="15.75" customHeight="1" x14ac:dyDescent="0.25">
      <c r="B313" s="2"/>
      <c r="C313" s="2"/>
    </row>
    <row r="314" spans="2:3" ht="15.75" customHeight="1" x14ac:dyDescent="0.25">
      <c r="B314" s="2"/>
      <c r="C314" s="2"/>
    </row>
    <row r="315" spans="2:3" ht="15.75" customHeight="1" x14ac:dyDescent="0.25">
      <c r="B315" s="2"/>
      <c r="C315" s="2"/>
    </row>
    <row r="316" spans="2:3" ht="15.75" customHeight="1" x14ac:dyDescent="0.25">
      <c r="B316" s="2"/>
      <c r="C316" s="2"/>
    </row>
    <row r="317" spans="2:3" ht="15.75" customHeight="1" x14ac:dyDescent="0.25">
      <c r="B317" s="2"/>
      <c r="C317" s="2"/>
    </row>
    <row r="318" spans="2:3" ht="15.75" customHeight="1" x14ac:dyDescent="0.25">
      <c r="B318" s="2"/>
      <c r="C318" s="2"/>
    </row>
    <row r="319" spans="2:3" ht="15.75" customHeight="1" x14ac:dyDescent="0.25">
      <c r="B319" s="2"/>
      <c r="C319" s="2"/>
    </row>
    <row r="320" spans="2:3" ht="15.75" customHeight="1" x14ac:dyDescent="0.25">
      <c r="B320" s="2"/>
      <c r="C320" s="2"/>
    </row>
    <row r="321" spans="2:3" ht="15.75" customHeight="1" x14ac:dyDescent="0.25">
      <c r="B321" s="2"/>
      <c r="C321" s="2"/>
    </row>
    <row r="322" spans="2:3" ht="15.75" customHeight="1" x14ac:dyDescent="0.25">
      <c r="B322" s="2"/>
      <c r="C322" s="2"/>
    </row>
    <row r="323" spans="2:3" ht="15.75" customHeight="1" x14ac:dyDescent="0.25">
      <c r="B323" s="2"/>
      <c r="C323" s="2"/>
    </row>
    <row r="324" spans="2:3" ht="15.75" customHeight="1" x14ac:dyDescent="0.25">
      <c r="B324" s="2"/>
      <c r="C324" s="2"/>
    </row>
    <row r="325" spans="2:3" ht="15.75" customHeight="1" x14ac:dyDescent="0.25">
      <c r="B325" s="2"/>
      <c r="C325" s="2"/>
    </row>
    <row r="326" spans="2:3" ht="15.75" customHeight="1" x14ac:dyDescent="0.25">
      <c r="B326" s="2"/>
      <c r="C326" s="2"/>
    </row>
    <row r="327" spans="2:3" ht="15.75" customHeight="1" x14ac:dyDescent="0.25">
      <c r="B327" s="2"/>
      <c r="C327" s="2"/>
    </row>
    <row r="328" spans="2:3" ht="15.75" customHeight="1" x14ac:dyDescent="0.25">
      <c r="B328" s="2"/>
      <c r="C328" s="2"/>
    </row>
    <row r="329" spans="2:3" ht="15.75" customHeight="1" x14ac:dyDescent="0.25">
      <c r="B329" s="2"/>
      <c r="C329" s="2"/>
    </row>
    <row r="330" spans="2:3" ht="15.75" customHeight="1" x14ac:dyDescent="0.25">
      <c r="B330" s="2"/>
      <c r="C330" s="2"/>
    </row>
    <row r="331" spans="2:3" ht="15.75" customHeight="1" x14ac:dyDescent="0.25">
      <c r="B331" s="2"/>
      <c r="C331" s="2"/>
    </row>
    <row r="332" spans="2:3" ht="15.75" customHeight="1" x14ac:dyDescent="0.25">
      <c r="B332" s="2"/>
      <c r="C332" s="2"/>
    </row>
    <row r="333" spans="2:3" ht="15.75" customHeight="1" x14ac:dyDescent="0.25">
      <c r="B333" s="2"/>
      <c r="C333" s="2"/>
    </row>
    <row r="334" spans="2:3" ht="15.75" customHeight="1" x14ac:dyDescent="0.25">
      <c r="B334" s="2"/>
      <c r="C334" s="2"/>
    </row>
    <row r="335" spans="2:3" ht="15.75" customHeight="1" x14ac:dyDescent="0.25">
      <c r="B335" s="2"/>
      <c r="C335" s="2"/>
    </row>
    <row r="336" spans="2:3" ht="15.75" customHeight="1" x14ac:dyDescent="0.25">
      <c r="B336" s="2"/>
      <c r="C336" s="2"/>
    </row>
    <row r="337" spans="2:3" ht="15.75" customHeight="1" x14ac:dyDescent="0.25">
      <c r="B337" s="2"/>
      <c r="C337" s="2"/>
    </row>
    <row r="338" spans="2:3" ht="15.75" customHeight="1" x14ac:dyDescent="0.25">
      <c r="B338" s="2"/>
      <c r="C338" s="2"/>
    </row>
    <row r="339" spans="2:3" ht="15.75" customHeight="1" x14ac:dyDescent="0.25">
      <c r="B339" s="2"/>
      <c r="C339" s="2"/>
    </row>
    <row r="340" spans="2:3" ht="15.75" customHeight="1" x14ac:dyDescent="0.25">
      <c r="B340" s="2"/>
      <c r="C340" s="2"/>
    </row>
    <row r="341" spans="2:3" ht="15.75" customHeight="1" x14ac:dyDescent="0.25">
      <c r="B341" s="2"/>
      <c r="C341" s="2"/>
    </row>
    <row r="342" spans="2:3" ht="15.75" customHeight="1" x14ac:dyDescent="0.25">
      <c r="B342" s="2"/>
      <c r="C342" s="2"/>
    </row>
    <row r="343" spans="2:3" ht="15.75" customHeight="1" x14ac:dyDescent="0.25">
      <c r="B343" s="2"/>
      <c r="C343" s="2"/>
    </row>
    <row r="344" spans="2:3" ht="15.75" customHeight="1" x14ac:dyDescent="0.25">
      <c r="B344" s="2"/>
      <c r="C344" s="2"/>
    </row>
    <row r="345" spans="2:3" ht="15.75" customHeight="1" x14ac:dyDescent="0.25">
      <c r="B345" s="2"/>
      <c r="C345" s="2"/>
    </row>
    <row r="346" spans="2:3" ht="15.75" customHeight="1" x14ac:dyDescent="0.25">
      <c r="B346" s="2"/>
      <c r="C346" s="2"/>
    </row>
    <row r="347" spans="2:3" ht="15.75" customHeight="1" x14ac:dyDescent="0.25">
      <c r="B347" s="2"/>
      <c r="C347" s="2"/>
    </row>
    <row r="348" spans="2:3" ht="15.75" customHeight="1" x14ac:dyDescent="0.25">
      <c r="B348" s="2"/>
      <c r="C348" s="2"/>
    </row>
    <row r="349" spans="2:3" ht="15.75" customHeight="1" x14ac:dyDescent="0.25">
      <c r="B349" s="2"/>
      <c r="C349" s="2"/>
    </row>
    <row r="350" spans="2:3" ht="15.75" customHeight="1" x14ac:dyDescent="0.25">
      <c r="B350" s="2"/>
      <c r="C350" s="2"/>
    </row>
    <row r="351" spans="2:3" ht="15.75" customHeight="1" x14ac:dyDescent="0.25">
      <c r="B351" s="2"/>
      <c r="C351" s="2"/>
    </row>
    <row r="352" spans="2:3" ht="15.75" customHeight="1" x14ac:dyDescent="0.25">
      <c r="B352" s="2"/>
      <c r="C352" s="2"/>
    </row>
    <row r="353" spans="2:3" ht="15.75" customHeight="1" x14ac:dyDescent="0.25">
      <c r="B353" s="2"/>
      <c r="C353" s="2"/>
    </row>
    <row r="354" spans="2:3" ht="15.75" customHeight="1" x14ac:dyDescent="0.25">
      <c r="B354" s="2"/>
      <c r="C354" s="2"/>
    </row>
    <row r="355" spans="2:3" ht="15.75" customHeight="1" x14ac:dyDescent="0.25">
      <c r="B355" s="2"/>
      <c r="C355" s="2"/>
    </row>
    <row r="356" spans="2:3" ht="15.75" customHeight="1" x14ac:dyDescent="0.25">
      <c r="B356" s="2"/>
      <c r="C356" s="2"/>
    </row>
    <row r="357" spans="2:3" ht="15.75" customHeight="1" x14ac:dyDescent="0.25">
      <c r="B357" s="2"/>
      <c r="C357" s="2"/>
    </row>
    <row r="358" spans="2:3" ht="15.75" customHeight="1" x14ac:dyDescent="0.25">
      <c r="B358" s="2"/>
      <c r="C358" s="2"/>
    </row>
    <row r="359" spans="2:3" ht="15.75" customHeight="1" x14ac:dyDescent="0.25">
      <c r="B359" s="2"/>
      <c r="C359" s="2"/>
    </row>
    <row r="360" spans="2:3" ht="15.75" customHeight="1" x14ac:dyDescent="0.25">
      <c r="B360" s="2"/>
      <c r="C360" s="2"/>
    </row>
    <row r="361" spans="2:3" ht="15.75" customHeight="1" x14ac:dyDescent="0.25">
      <c r="B361" s="2"/>
      <c r="C361" s="2"/>
    </row>
    <row r="362" spans="2:3" ht="15.75" customHeight="1" x14ac:dyDescent="0.25">
      <c r="B362" s="2"/>
      <c r="C362" s="2"/>
    </row>
    <row r="363" spans="2:3" ht="15.75" customHeight="1" x14ac:dyDescent="0.25">
      <c r="B363" s="2"/>
      <c r="C363" s="2"/>
    </row>
    <row r="364" spans="2:3" ht="15.75" customHeight="1" x14ac:dyDescent="0.25">
      <c r="B364" s="2"/>
      <c r="C364" s="2"/>
    </row>
    <row r="365" spans="2:3" ht="15.75" customHeight="1" x14ac:dyDescent="0.25">
      <c r="B365" s="2"/>
      <c r="C365" s="2"/>
    </row>
    <row r="366" spans="2:3" ht="15.75" customHeight="1" x14ac:dyDescent="0.25">
      <c r="B366" s="2"/>
      <c r="C366" s="2"/>
    </row>
    <row r="367" spans="2:3" ht="15.75" customHeight="1" x14ac:dyDescent="0.25">
      <c r="B367" s="2"/>
      <c r="C367" s="2"/>
    </row>
    <row r="368" spans="2:3" ht="15.75" customHeight="1" x14ac:dyDescent="0.25">
      <c r="B368" s="2"/>
      <c r="C368" s="2"/>
    </row>
    <row r="369" spans="2:3" ht="15.75" customHeight="1" x14ac:dyDescent="0.25">
      <c r="B369" s="2"/>
      <c r="C369" s="2"/>
    </row>
    <row r="370" spans="2:3" ht="15.75" customHeight="1" x14ac:dyDescent="0.25">
      <c r="B370" s="2"/>
      <c r="C370" s="2"/>
    </row>
    <row r="371" spans="2:3" ht="15.75" customHeight="1" x14ac:dyDescent="0.25">
      <c r="B371" s="2"/>
      <c r="C371" s="2"/>
    </row>
    <row r="372" spans="2:3" ht="15.75" customHeight="1" x14ac:dyDescent="0.25">
      <c r="B372" s="2"/>
      <c r="C372" s="2"/>
    </row>
    <row r="373" spans="2:3" ht="15.75" customHeight="1" x14ac:dyDescent="0.25">
      <c r="B373" s="2"/>
      <c r="C373" s="2"/>
    </row>
    <row r="374" spans="2:3" ht="15.75" customHeight="1" x14ac:dyDescent="0.25">
      <c r="B374" s="2"/>
      <c r="C374" s="2"/>
    </row>
    <row r="375" spans="2:3" ht="15.75" customHeight="1" x14ac:dyDescent="0.25">
      <c r="B375" s="2"/>
      <c r="C375" s="2"/>
    </row>
    <row r="376" spans="2:3" ht="15.75" customHeight="1" x14ac:dyDescent="0.25">
      <c r="B376" s="2"/>
      <c r="C376" s="2"/>
    </row>
    <row r="377" spans="2:3" ht="15.75" customHeight="1" x14ac:dyDescent="0.25">
      <c r="B377" s="2"/>
      <c r="C377" s="2"/>
    </row>
    <row r="378" spans="2:3" ht="15.75" customHeight="1" x14ac:dyDescent="0.25">
      <c r="B378" s="2"/>
      <c r="C378" s="2"/>
    </row>
    <row r="379" spans="2:3" ht="15.75" customHeight="1" x14ac:dyDescent="0.25">
      <c r="B379" s="2"/>
      <c r="C379" s="2"/>
    </row>
    <row r="380" spans="2:3" ht="15.75" customHeight="1" x14ac:dyDescent="0.25">
      <c r="B380" s="2"/>
      <c r="C380" s="2"/>
    </row>
    <row r="381" spans="2:3" ht="15.75" customHeight="1" x14ac:dyDescent="0.25">
      <c r="B381" s="2"/>
      <c r="C381" s="2"/>
    </row>
    <row r="382" spans="2:3" ht="15.75" customHeight="1" x14ac:dyDescent="0.25">
      <c r="B382" s="2"/>
      <c r="C382" s="2"/>
    </row>
    <row r="383" spans="2:3" ht="15.75" customHeight="1" x14ac:dyDescent="0.25">
      <c r="B383" s="2"/>
      <c r="C383" s="2"/>
    </row>
    <row r="384" spans="2:3" ht="15.75" customHeight="1" x14ac:dyDescent="0.25">
      <c r="B384" s="2"/>
      <c r="C384" s="2"/>
    </row>
    <row r="385" spans="2:3" ht="15.75" customHeight="1" x14ac:dyDescent="0.25">
      <c r="B385" s="2"/>
      <c r="C385" s="2"/>
    </row>
    <row r="386" spans="2:3" ht="15.75" customHeight="1" x14ac:dyDescent="0.25">
      <c r="B386" s="2"/>
      <c r="C386" s="2"/>
    </row>
    <row r="387" spans="2:3" ht="15.75" customHeight="1" x14ac:dyDescent="0.25">
      <c r="B387" s="2"/>
      <c r="C387" s="2"/>
    </row>
    <row r="388" spans="2:3" ht="15.75" customHeight="1" x14ac:dyDescent="0.25">
      <c r="B388" s="2"/>
      <c r="C388" s="2"/>
    </row>
    <row r="389" spans="2:3" ht="15.75" customHeight="1" x14ac:dyDescent="0.25">
      <c r="B389" s="2"/>
      <c r="C389" s="2"/>
    </row>
    <row r="390" spans="2:3" ht="15.75" customHeight="1" x14ac:dyDescent="0.25">
      <c r="B390" s="2"/>
      <c r="C390" s="2"/>
    </row>
    <row r="391" spans="2:3" ht="15.75" customHeight="1" x14ac:dyDescent="0.25">
      <c r="B391" s="2"/>
      <c r="C391" s="2"/>
    </row>
    <row r="392" spans="2:3" ht="15.75" customHeight="1" x14ac:dyDescent="0.25">
      <c r="B392" s="2"/>
      <c r="C392" s="2"/>
    </row>
    <row r="393" spans="2:3" ht="15.75" customHeight="1" x14ac:dyDescent="0.25">
      <c r="B393" s="2"/>
      <c r="C393" s="2"/>
    </row>
    <row r="394" spans="2:3" ht="15.75" customHeight="1" x14ac:dyDescent="0.25">
      <c r="B394" s="2"/>
      <c r="C394" s="2"/>
    </row>
    <row r="395" spans="2:3" ht="15.75" customHeight="1" x14ac:dyDescent="0.25">
      <c r="B395" s="2"/>
      <c r="C395" s="2"/>
    </row>
    <row r="396" spans="2:3" ht="15.75" customHeight="1" x14ac:dyDescent="0.25">
      <c r="B396" s="2"/>
      <c r="C396" s="2"/>
    </row>
    <row r="397" spans="2:3" ht="15.75" customHeight="1" x14ac:dyDescent="0.25">
      <c r="B397" s="2"/>
      <c r="C397" s="2"/>
    </row>
    <row r="398" spans="2:3" ht="15.75" customHeight="1" x14ac:dyDescent="0.25">
      <c r="B398" s="2"/>
      <c r="C398" s="2"/>
    </row>
    <row r="399" spans="2:3" ht="15.75" customHeight="1" x14ac:dyDescent="0.25">
      <c r="B399" s="2"/>
      <c r="C399" s="2"/>
    </row>
    <row r="400" spans="2:3" ht="15.75" customHeight="1" x14ac:dyDescent="0.25">
      <c r="B400" s="2"/>
      <c r="C400" s="2"/>
    </row>
    <row r="401" spans="2:3" ht="15.75" customHeight="1" x14ac:dyDescent="0.25">
      <c r="B401" s="2"/>
      <c r="C401" s="2"/>
    </row>
    <row r="402" spans="2:3" ht="15.75" customHeight="1" x14ac:dyDescent="0.25">
      <c r="B402" s="2"/>
      <c r="C402" s="2"/>
    </row>
    <row r="403" spans="2:3" ht="15.75" customHeight="1" x14ac:dyDescent="0.25">
      <c r="B403" s="2"/>
      <c r="C403" s="2"/>
    </row>
    <row r="404" spans="2:3" ht="15.75" customHeight="1" x14ac:dyDescent="0.25">
      <c r="B404" s="2"/>
      <c r="C404" s="2"/>
    </row>
    <row r="405" spans="2:3" ht="15.75" customHeight="1" x14ac:dyDescent="0.25">
      <c r="B405" s="2"/>
      <c r="C405" s="2"/>
    </row>
    <row r="406" spans="2:3" ht="15.75" customHeight="1" x14ac:dyDescent="0.25">
      <c r="B406" s="2"/>
      <c r="C406" s="2"/>
    </row>
    <row r="407" spans="2:3" ht="15.75" customHeight="1" x14ac:dyDescent="0.25">
      <c r="B407" s="2"/>
      <c r="C407" s="2"/>
    </row>
    <row r="408" spans="2:3" ht="15.75" customHeight="1" x14ac:dyDescent="0.25">
      <c r="B408" s="2"/>
      <c r="C408" s="2"/>
    </row>
    <row r="409" spans="2:3" ht="15.75" customHeight="1" x14ac:dyDescent="0.25">
      <c r="B409" s="2"/>
      <c r="C409" s="2"/>
    </row>
    <row r="410" spans="2:3" ht="15.75" customHeight="1" x14ac:dyDescent="0.25">
      <c r="B410" s="2"/>
      <c r="C410" s="2"/>
    </row>
    <row r="411" spans="2:3" ht="15.75" customHeight="1" x14ac:dyDescent="0.25">
      <c r="B411" s="2"/>
      <c r="C411" s="2"/>
    </row>
    <row r="412" spans="2:3" ht="15.75" customHeight="1" x14ac:dyDescent="0.25">
      <c r="B412" s="2"/>
      <c r="C412" s="2"/>
    </row>
    <row r="413" spans="2:3" ht="15.75" customHeight="1" x14ac:dyDescent="0.25">
      <c r="B413" s="2"/>
      <c r="C413" s="2"/>
    </row>
    <row r="414" spans="2:3" ht="15.75" customHeight="1" x14ac:dyDescent="0.25">
      <c r="B414" s="2"/>
      <c r="C414" s="2"/>
    </row>
    <row r="415" spans="2:3" ht="15.75" customHeight="1" x14ac:dyDescent="0.25">
      <c r="B415" s="2"/>
      <c r="C415" s="2"/>
    </row>
    <row r="416" spans="2:3" ht="15.75" customHeight="1" x14ac:dyDescent="0.25">
      <c r="B416" s="2"/>
      <c r="C416" s="2"/>
    </row>
    <row r="417" spans="2:3" ht="15.75" customHeight="1" x14ac:dyDescent="0.25">
      <c r="B417" s="2"/>
      <c r="C417" s="2"/>
    </row>
    <row r="418" spans="2:3" ht="15.75" customHeight="1" x14ac:dyDescent="0.25">
      <c r="B418" s="2"/>
      <c r="C418" s="2"/>
    </row>
    <row r="419" spans="2:3" ht="15.75" customHeight="1" x14ac:dyDescent="0.25">
      <c r="B419" s="2"/>
      <c r="C419" s="2"/>
    </row>
    <row r="420" spans="2:3" ht="15.75" customHeight="1" x14ac:dyDescent="0.25">
      <c r="B420" s="2"/>
      <c r="C420" s="2"/>
    </row>
    <row r="421" spans="2:3" ht="15.75" customHeight="1" x14ac:dyDescent="0.25">
      <c r="B421" s="2"/>
      <c r="C421" s="2"/>
    </row>
    <row r="422" spans="2:3" ht="15.75" customHeight="1" x14ac:dyDescent="0.25">
      <c r="B422" s="2"/>
      <c r="C422" s="2"/>
    </row>
    <row r="423" spans="2:3" ht="15.75" customHeight="1" x14ac:dyDescent="0.25">
      <c r="B423" s="2"/>
      <c r="C423" s="2"/>
    </row>
    <row r="424" spans="2:3" ht="15.75" customHeight="1" x14ac:dyDescent="0.25">
      <c r="B424" s="2"/>
      <c r="C424" s="2"/>
    </row>
    <row r="425" spans="2:3" ht="15.75" customHeight="1" x14ac:dyDescent="0.25">
      <c r="B425" s="2"/>
      <c r="C425" s="2"/>
    </row>
    <row r="426" spans="2:3" ht="15.75" customHeight="1" x14ac:dyDescent="0.25">
      <c r="B426" s="2"/>
      <c r="C426" s="2"/>
    </row>
    <row r="427" spans="2:3" ht="15.75" customHeight="1" x14ac:dyDescent="0.25">
      <c r="B427" s="2"/>
      <c r="C427" s="2"/>
    </row>
    <row r="428" spans="2:3" ht="15.75" customHeight="1" x14ac:dyDescent="0.25">
      <c r="B428" s="2"/>
      <c r="C428" s="2"/>
    </row>
    <row r="429" spans="2:3" ht="15.75" customHeight="1" x14ac:dyDescent="0.25">
      <c r="B429" s="2"/>
      <c r="C429" s="2"/>
    </row>
    <row r="430" spans="2:3" ht="15.75" customHeight="1" x14ac:dyDescent="0.25">
      <c r="B430" s="2"/>
      <c r="C430" s="2"/>
    </row>
    <row r="431" spans="2:3" ht="15.75" customHeight="1" x14ac:dyDescent="0.25">
      <c r="B431" s="2"/>
      <c r="C431" s="2"/>
    </row>
    <row r="432" spans="2:3" ht="15.75" customHeight="1" x14ac:dyDescent="0.25">
      <c r="B432" s="2"/>
      <c r="C432" s="2"/>
    </row>
    <row r="433" spans="2:3" ht="15.75" customHeight="1" x14ac:dyDescent="0.25">
      <c r="B433" s="2"/>
      <c r="C433" s="2"/>
    </row>
    <row r="434" spans="2:3" ht="15.75" customHeight="1" x14ac:dyDescent="0.25">
      <c r="B434" s="2"/>
      <c r="C434" s="2"/>
    </row>
    <row r="435" spans="2:3" ht="15.75" customHeight="1" x14ac:dyDescent="0.25">
      <c r="B435" s="2"/>
      <c r="C435" s="2"/>
    </row>
    <row r="436" spans="2:3" ht="15.75" customHeight="1" x14ac:dyDescent="0.25">
      <c r="B436" s="2"/>
      <c r="C436" s="2"/>
    </row>
    <row r="437" spans="2:3" ht="15.75" customHeight="1" x14ac:dyDescent="0.25">
      <c r="B437" s="2"/>
      <c r="C437" s="2"/>
    </row>
    <row r="438" spans="2:3" ht="15.75" customHeight="1" x14ac:dyDescent="0.25">
      <c r="B438" s="2"/>
      <c r="C438" s="2"/>
    </row>
    <row r="439" spans="2:3" ht="15.75" customHeight="1" x14ac:dyDescent="0.25">
      <c r="B439" s="2"/>
      <c r="C439" s="2"/>
    </row>
    <row r="440" spans="2:3" ht="15.75" customHeight="1" x14ac:dyDescent="0.25">
      <c r="B440" s="2"/>
      <c r="C440" s="2"/>
    </row>
    <row r="441" spans="2:3" ht="15.75" customHeight="1" x14ac:dyDescent="0.25">
      <c r="B441" s="2"/>
      <c r="C441" s="2"/>
    </row>
    <row r="442" spans="2:3" ht="15.75" customHeight="1" x14ac:dyDescent="0.25">
      <c r="B442" s="2"/>
      <c r="C442" s="2"/>
    </row>
    <row r="443" spans="2:3" ht="15.75" customHeight="1" x14ac:dyDescent="0.25">
      <c r="B443" s="2"/>
      <c r="C443" s="2"/>
    </row>
    <row r="444" spans="2:3" ht="15.75" customHeight="1" x14ac:dyDescent="0.25">
      <c r="B444" s="2"/>
      <c r="C444" s="2"/>
    </row>
    <row r="445" spans="2:3" ht="15.75" customHeight="1" x14ac:dyDescent="0.25">
      <c r="B445" s="2"/>
      <c r="C445" s="2"/>
    </row>
    <row r="446" spans="2:3" ht="15.75" customHeight="1" x14ac:dyDescent="0.25">
      <c r="B446" s="2"/>
      <c r="C446" s="2"/>
    </row>
    <row r="447" spans="2:3" ht="15.75" customHeight="1" x14ac:dyDescent="0.25">
      <c r="B447" s="2"/>
      <c r="C447" s="2"/>
    </row>
    <row r="448" spans="2:3" ht="15.75" customHeight="1" x14ac:dyDescent="0.25">
      <c r="B448" s="2"/>
      <c r="C448" s="2"/>
    </row>
    <row r="449" spans="2:3" ht="15.75" customHeight="1" x14ac:dyDescent="0.25">
      <c r="B449" s="2"/>
      <c r="C449" s="2"/>
    </row>
    <row r="450" spans="2:3" ht="15.75" customHeight="1" x14ac:dyDescent="0.25">
      <c r="B450" s="2"/>
      <c r="C450" s="2"/>
    </row>
    <row r="451" spans="2:3" ht="15.75" customHeight="1" x14ac:dyDescent="0.25">
      <c r="B451" s="2"/>
      <c r="C451" s="2"/>
    </row>
    <row r="452" spans="2:3" ht="15.75" customHeight="1" x14ac:dyDescent="0.25">
      <c r="B452" s="2"/>
      <c r="C452" s="2"/>
    </row>
    <row r="453" spans="2:3" ht="15.75" customHeight="1" x14ac:dyDescent="0.25">
      <c r="B453" s="2"/>
      <c r="C453" s="2"/>
    </row>
    <row r="454" spans="2:3" ht="15.75" customHeight="1" x14ac:dyDescent="0.25">
      <c r="B454" s="2"/>
      <c r="C454" s="2"/>
    </row>
    <row r="455" spans="2:3" ht="15.75" customHeight="1" x14ac:dyDescent="0.25">
      <c r="B455" s="2"/>
      <c r="C455" s="2"/>
    </row>
    <row r="456" spans="2:3" ht="15.75" customHeight="1" x14ac:dyDescent="0.25">
      <c r="B456" s="2"/>
      <c r="C456" s="2"/>
    </row>
    <row r="457" spans="2:3" ht="15.75" customHeight="1" x14ac:dyDescent="0.25">
      <c r="B457" s="2"/>
      <c r="C457" s="2"/>
    </row>
    <row r="458" spans="2:3" ht="15.75" customHeight="1" x14ac:dyDescent="0.25">
      <c r="B458" s="2"/>
      <c r="C458" s="2"/>
    </row>
    <row r="459" spans="2:3" ht="15.75" customHeight="1" x14ac:dyDescent="0.25">
      <c r="B459" s="2"/>
      <c r="C459" s="2"/>
    </row>
    <row r="460" spans="2:3" ht="15.75" customHeight="1" x14ac:dyDescent="0.25">
      <c r="B460" s="2"/>
      <c r="C460" s="2"/>
    </row>
    <row r="461" spans="2:3" ht="15.75" customHeight="1" x14ac:dyDescent="0.25">
      <c r="B461" s="2"/>
      <c r="C461" s="2"/>
    </row>
    <row r="462" spans="2:3" ht="15.75" customHeight="1" x14ac:dyDescent="0.25">
      <c r="B462" s="2"/>
      <c r="C462" s="2"/>
    </row>
    <row r="463" spans="2:3" ht="15.75" customHeight="1" x14ac:dyDescent="0.25">
      <c r="B463" s="2"/>
      <c r="C463" s="2"/>
    </row>
    <row r="464" spans="2:3" ht="15.75" customHeight="1" x14ac:dyDescent="0.25">
      <c r="B464" s="2"/>
      <c r="C464" s="2"/>
    </row>
    <row r="465" spans="2:3" ht="15.75" customHeight="1" x14ac:dyDescent="0.25">
      <c r="B465" s="2"/>
      <c r="C465" s="2"/>
    </row>
    <row r="466" spans="2:3" ht="15.75" customHeight="1" x14ac:dyDescent="0.25">
      <c r="B466" s="2"/>
      <c r="C466" s="2"/>
    </row>
    <row r="467" spans="2:3" ht="15.75" customHeight="1" x14ac:dyDescent="0.25">
      <c r="B467" s="2"/>
      <c r="C467" s="2"/>
    </row>
    <row r="468" spans="2:3" ht="15.75" customHeight="1" x14ac:dyDescent="0.25">
      <c r="B468" s="2"/>
      <c r="C468" s="2"/>
    </row>
    <row r="469" spans="2:3" ht="15.75" customHeight="1" x14ac:dyDescent="0.25">
      <c r="B469" s="2"/>
      <c r="C469" s="2"/>
    </row>
    <row r="470" spans="2:3" ht="15.75" customHeight="1" x14ac:dyDescent="0.25">
      <c r="B470" s="2"/>
      <c r="C470" s="2"/>
    </row>
    <row r="471" spans="2:3" ht="15.75" customHeight="1" x14ac:dyDescent="0.25">
      <c r="B471" s="2"/>
      <c r="C471" s="2"/>
    </row>
    <row r="472" spans="2:3" ht="15.75" customHeight="1" x14ac:dyDescent="0.25">
      <c r="B472" s="2"/>
      <c r="C472" s="2"/>
    </row>
    <row r="473" spans="2:3" ht="15.75" customHeight="1" x14ac:dyDescent="0.25">
      <c r="B473" s="2"/>
      <c r="C473" s="2"/>
    </row>
    <row r="474" spans="2:3" ht="15.75" customHeight="1" x14ac:dyDescent="0.25">
      <c r="B474" s="2"/>
      <c r="C474" s="2"/>
    </row>
    <row r="475" spans="2:3" ht="15.75" customHeight="1" x14ac:dyDescent="0.25">
      <c r="B475" s="2"/>
      <c r="C475" s="2"/>
    </row>
    <row r="476" spans="2:3" ht="15.75" customHeight="1" x14ac:dyDescent="0.25">
      <c r="B476" s="2"/>
      <c r="C476" s="2"/>
    </row>
    <row r="477" spans="2:3" ht="15.75" customHeight="1" x14ac:dyDescent="0.25">
      <c r="B477" s="2"/>
      <c r="C477" s="2"/>
    </row>
    <row r="478" spans="2:3" ht="15.75" customHeight="1" x14ac:dyDescent="0.25">
      <c r="B478" s="2"/>
      <c r="C478" s="2"/>
    </row>
    <row r="479" spans="2:3" ht="15.75" customHeight="1" x14ac:dyDescent="0.25">
      <c r="B479" s="2"/>
      <c r="C479" s="2"/>
    </row>
    <row r="480" spans="2:3" ht="15.75" customHeight="1" x14ac:dyDescent="0.25">
      <c r="B480" s="2"/>
      <c r="C480" s="2"/>
    </row>
    <row r="481" spans="2:3" ht="15.75" customHeight="1" x14ac:dyDescent="0.25">
      <c r="B481" s="2"/>
      <c r="C481" s="2"/>
    </row>
    <row r="482" spans="2:3" ht="15.75" customHeight="1" x14ac:dyDescent="0.25">
      <c r="B482" s="2"/>
      <c r="C482" s="2"/>
    </row>
    <row r="483" spans="2:3" ht="15.75" customHeight="1" x14ac:dyDescent="0.25">
      <c r="B483" s="2"/>
      <c r="C483" s="2"/>
    </row>
    <row r="484" spans="2:3" ht="15.75" customHeight="1" x14ac:dyDescent="0.25">
      <c r="B484" s="2"/>
      <c r="C484" s="2"/>
    </row>
    <row r="485" spans="2:3" ht="15.75" customHeight="1" x14ac:dyDescent="0.25">
      <c r="B485" s="2"/>
      <c r="C485" s="2"/>
    </row>
    <row r="486" spans="2:3" ht="15.75" customHeight="1" x14ac:dyDescent="0.25">
      <c r="B486" s="2"/>
      <c r="C486" s="2"/>
    </row>
    <row r="487" spans="2:3" ht="15.75" customHeight="1" x14ac:dyDescent="0.25">
      <c r="B487" s="2"/>
      <c r="C487" s="2"/>
    </row>
    <row r="488" spans="2:3" ht="15.75" customHeight="1" x14ac:dyDescent="0.25">
      <c r="B488" s="2"/>
      <c r="C488" s="2"/>
    </row>
    <row r="489" spans="2:3" ht="15.75" customHeight="1" x14ac:dyDescent="0.25">
      <c r="B489" s="2"/>
      <c r="C489" s="2"/>
    </row>
    <row r="490" spans="2:3" ht="15.75" customHeight="1" x14ac:dyDescent="0.25">
      <c r="B490" s="2"/>
      <c r="C490" s="2"/>
    </row>
    <row r="491" spans="2:3" ht="15.75" customHeight="1" x14ac:dyDescent="0.25">
      <c r="B491" s="2"/>
      <c r="C491" s="2"/>
    </row>
    <row r="492" spans="2:3" ht="15.75" customHeight="1" x14ac:dyDescent="0.25">
      <c r="B492" s="2"/>
      <c r="C492" s="2"/>
    </row>
    <row r="493" spans="2:3" ht="15.75" customHeight="1" x14ac:dyDescent="0.25">
      <c r="B493" s="2"/>
      <c r="C493" s="2"/>
    </row>
    <row r="494" spans="2:3" ht="15.75" customHeight="1" x14ac:dyDescent="0.25">
      <c r="B494" s="2"/>
      <c r="C494" s="2"/>
    </row>
    <row r="495" spans="2:3" ht="15.75" customHeight="1" x14ac:dyDescent="0.25">
      <c r="B495" s="2"/>
      <c r="C495" s="2"/>
    </row>
    <row r="496" spans="2:3" ht="15.75" customHeight="1" x14ac:dyDescent="0.25">
      <c r="B496" s="2"/>
      <c r="C496" s="2"/>
    </row>
    <row r="497" spans="2:3" ht="15.75" customHeight="1" x14ac:dyDescent="0.25">
      <c r="B497" s="2"/>
      <c r="C497" s="2"/>
    </row>
    <row r="498" spans="2:3" ht="15.75" customHeight="1" x14ac:dyDescent="0.25">
      <c r="B498" s="2"/>
      <c r="C498" s="2"/>
    </row>
    <row r="499" spans="2:3" ht="15.75" customHeight="1" x14ac:dyDescent="0.25">
      <c r="B499" s="2"/>
      <c r="C499" s="2"/>
    </row>
    <row r="500" spans="2:3" ht="15.75" customHeight="1" x14ac:dyDescent="0.25">
      <c r="B500" s="2"/>
      <c r="C500" s="2"/>
    </row>
    <row r="501" spans="2:3" ht="15.75" customHeight="1" x14ac:dyDescent="0.25">
      <c r="B501" s="2"/>
      <c r="C501" s="2"/>
    </row>
    <row r="502" spans="2:3" ht="15.75" customHeight="1" x14ac:dyDescent="0.25">
      <c r="B502" s="2"/>
      <c r="C502" s="2"/>
    </row>
    <row r="503" spans="2:3" ht="15.75" customHeight="1" x14ac:dyDescent="0.25">
      <c r="B503" s="2"/>
      <c r="C503" s="2"/>
    </row>
    <row r="504" spans="2:3" ht="15.75" customHeight="1" x14ac:dyDescent="0.25">
      <c r="B504" s="2"/>
      <c r="C504" s="2"/>
    </row>
    <row r="505" spans="2:3" ht="15.75" customHeight="1" x14ac:dyDescent="0.25">
      <c r="B505" s="2"/>
      <c r="C505" s="2"/>
    </row>
    <row r="506" spans="2:3" ht="15.75" customHeight="1" x14ac:dyDescent="0.25">
      <c r="B506" s="2"/>
      <c r="C506" s="2"/>
    </row>
    <row r="507" spans="2:3" ht="15.75" customHeight="1" x14ac:dyDescent="0.25">
      <c r="B507" s="2"/>
      <c r="C507" s="2"/>
    </row>
    <row r="508" spans="2:3" ht="15.75" customHeight="1" x14ac:dyDescent="0.25">
      <c r="B508" s="2"/>
      <c r="C508" s="2"/>
    </row>
    <row r="509" spans="2:3" ht="15.75" customHeight="1" x14ac:dyDescent="0.25">
      <c r="B509" s="2"/>
      <c r="C509" s="2"/>
    </row>
    <row r="510" spans="2:3" ht="15.75" customHeight="1" x14ac:dyDescent="0.25">
      <c r="B510" s="2"/>
      <c r="C510" s="2"/>
    </row>
    <row r="511" spans="2:3" ht="15.75" customHeight="1" x14ac:dyDescent="0.25">
      <c r="B511" s="2"/>
      <c r="C511" s="2"/>
    </row>
    <row r="512" spans="2:3" ht="15.75" customHeight="1" x14ac:dyDescent="0.25">
      <c r="B512" s="2"/>
      <c r="C512" s="2"/>
    </row>
    <row r="513" spans="2:3" ht="15.75" customHeight="1" x14ac:dyDescent="0.25">
      <c r="B513" s="2"/>
      <c r="C513" s="2"/>
    </row>
    <row r="514" spans="2:3" ht="15.75" customHeight="1" x14ac:dyDescent="0.25">
      <c r="B514" s="2"/>
      <c r="C514" s="2"/>
    </row>
    <row r="515" spans="2:3" ht="15.75" customHeight="1" x14ac:dyDescent="0.25">
      <c r="B515" s="2"/>
      <c r="C515" s="2"/>
    </row>
    <row r="516" spans="2:3" ht="15.75" customHeight="1" x14ac:dyDescent="0.25">
      <c r="B516" s="2"/>
      <c r="C516" s="2"/>
    </row>
    <row r="517" spans="2:3" ht="15.75" customHeight="1" x14ac:dyDescent="0.25">
      <c r="B517" s="2"/>
      <c r="C517" s="2"/>
    </row>
    <row r="518" spans="2:3" ht="15.75" customHeight="1" x14ac:dyDescent="0.25">
      <c r="B518" s="2"/>
      <c r="C518" s="2"/>
    </row>
    <row r="519" spans="2:3" ht="15.75" customHeight="1" x14ac:dyDescent="0.25">
      <c r="B519" s="2"/>
      <c r="C519" s="2"/>
    </row>
    <row r="520" spans="2:3" ht="15.75" customHeight="1" x14ac:dyDescent="0.25">
      <c r="B520" s="2"/>
      <c r="C520" s="2"/>
    </row>
    <row r="521" spans="2:3" ht="15.75" customHeight="1" x14ac:dyDescent="0.25">
      <c r="B521" s="2"/>
      <c r="C521" s="2"/>
    </row>
    <row r="522" spans="2:3" ht="15.75" customHeight="1" x14ac:dyDescent="0.25">
      <c r="B522" s="2"/>
      <c r="C522" s="2"/>
    </row>
    <row r="523" spans="2:3" ht="15.75" customHeight="1" x14ac:dyDescent="0.25">
      <c r="B523" s="2"/>
      <c r="C523" s="2"/>
    </row>
    <row r="524" spans="2:3" ht="15.75" customHeight="1" x14ac:dyDescent="0.25">
      <c r="B524" s="2"/>
      <c r="C524" s="2"/>
    </row>
    <row r="525" spans="2:3" ht="15.75" customHeight="1" x14ac:dyDescent="0.25">
      <c r="B525" s="2"/>
      <c r="C525" s="2"/>
    </row>
    <row r="526" spans="2:3" ht="15.75" customHeight="1" x14ac:dyDescent="0.25">
      <c r="B526" s="2"/>
      <c r="C526" s="2"/>
    </row>
    <row r="527" spans="2:3" ht="15.75" customHeight="1" x14ac:dyDescent="0.25">
      <c r="B527" s="2"/>
      <c r="C527" s="2"/>
    </row>
    <row r="528" spans="2:3" ht="15.75" customHeight="1" x14ac:dyDescent="0.25">
      <c r="B528" s="2"/>
      <c r="C528" s="2"/>
    </row>
    <row r="529" spans="2:3" ht="15.75" customHeight="1" x14ac:dyDescent="0.25">
      <c r="B529" s="2"/>
      <c r="C529" s="2"/>
    </row>
    <row r="530" spans="2:3" ht="15.75" customHeight="1" x14ac:dyDescent="0.25">
      <c r="B530" s="2"/>
      <c r="C530" s="2"/>
    </row>
    <row r="531" spans="2:3" ht="15.75" customHeight="1" x14ac:dyDescent="0.25">
      <c r="B531" s="2"/>
      <c r="C531" s="2"/>
    </row>
    <row r="532" spans="2:3" ht="15.75" customHeight="1" x14ac:dyDescent="0.25">
      <c r="B532" s="2"/>
      <c r="C532" s="2"/>
    </row>
    <row r="533" spans="2:3" ht="15.75" customHeight="1" x14ac:dyDescent="0.25">
      <c r="B533" s="2"/>
      <c r="C533" s="2"/>
    </row>
    <row r="534" spans="2:3" ht="15.75" customHeight="1" x14ac:dyDescent="0.25">
      <c r="B534" s="2"/>
      <c r="C534" s="2"/>
    </row>
    <row r="535" spans="2:3" ht="15.75" customHeight="1" x14ac:dyDescent="0.25">
      <c r="B535" s="2"/>
      <c r="C535" s="2"/>
    </row>
    <row r="536" spans="2:3" ht="15.75" customHeight="1" x14ac:dyDescent="0.25">
      <c r="B536" s="2"/>
      <c r="C536" s="2"/>
    </row>
    <row r="537" spans="2:3" ht="15.75" customHeight="1" x14ac:dyDescent="0.25">
      <c r="B537" s="2"/>
      <c r="C537" s="2"/>
    </row>
    <row r="538" spans="2:3" ht="15.75" customHeight="1" x14ac:dyDescent="0.25">
      <c r="B538" s="2"/>
      <c r="C538" s="2"/>
    </row>
    <row r="539" spans="2:3" ht="15.75" customHeight="1" x14ac:dyDescent="0.25">
      <c r="B539" s="2"/>
      <c r="C539" s="2"/>
    </row>
    <row r="540" spans="2:3" ht="15.75" customHeight="1" x14ac:dyDescent="0.25">
      <c r="B540" s="2"/>
      <c r="C540" s="2"/>
    </row>
    <row r="541" spans="2:3" ht="15.75" customHeight="1" x14ac:dyDescent="0.25">
      <c r="B541" s="2"/>
      <c r="C541" s="2"/>
    </row>
    <row r="542" spans="2:3" ht="15.75" customHeight="1" x14ac:dyDescent="0.25">
      <c r="B542" s="2"/>
      <c r="C542" s="2"/>
    </row>
    <row r="543" spans="2:3" ht="15.75" customHeight="1" x14ac:dyDescent="0.25">
      <c r="B543" s="2"/>
      <c r="C543" s="2"/>
    </row>
    <row r="544" spans="2:3" ht="15.75" customHeight="1" x14ac:dyDescent="0.25">
      <c r="B544" s="2"/>
      <c r="C544" s="2"/>
    </row>
    <row r="545" spans="2:3" ht="15.75" customHeight="1" x14ac:dyDescent="0.25">
      <c r="B545" s="2"/>
      <c r="C545" s="2"/>
    </row>
    <row r="546" spans="2:3" ht="15.75" customHeight="1" x14ac:dyDescent="0.25">
      <c r="B546" s="2"/>
      <c r="C546" s="2"/>
    </row>
    <row r="547" spans="2:3" ht="15.75" customHeight="1" x14ac:dyDescent="0.25">
      <c r="B547" s="2"/>
      <c r="C547" s="2"/>
    </row>
    <row r="548" spans="2:3" ht="15.75" customHeight="1" x14ac:dyDescent="0.25">
      <c r="B548" s="2"/>
      <c r="C548" s="2"/>
    </row>
    <row r="549" spans="2:3" ht="15.75" customHeight="1" x14ac:dyDescent="0.25">
      <c r="B549" s="2"/>
      <c r="C549" s="2"/>
    </row>
    <row r="550" spans="2:3" ht="15.75" customHeight="1" x14ac:dyDescent="0.25">
      <c r="B550" s="2"/>
      <c r="C550" s="2"/>
    </row>
    <row r="551" spans="2:3" ht="15.75" customHeight="1" x14ac:dyDescent="0.25">
      <c r="B551" s="2"/>
      <c r="C551" s="2"/>
    </row>
    <row r="552" spans="2:3" ht="15.75" customHeight="1" x14ac:dyDescent="0.25">
      <c r="B552" s="2"/>
      <c r="C552" s="2"/>
    </row>
    <row r="553" spans="2:3" ht="15.75" customHeight="1" x14ac:dyDescent="0.25">
      <c r="B553" s="2"/>
      <c r="C553" s="2"/>
    </row>
    <row r="554" spans="2:3" ht="15.75" customHeight="1" x14ac:dyDescent="0.25">
      <c r="B554" s="2"/>
      <c r="C554" s="2"/>
    </row>
    <row r="555" spans="2:3" ht="15.75" customHeight="1" x14ac:dyDescent="0.25">
      <c r="B555" s="2"/>
      <c r="C555" s="2"/>
    </row>
    <row r="556" spans="2:3" ht="15.75" customHeight="1" x14ac:dyDescent="0.25">
      <c r="B556" s="2"/>
      <c r="C556" s="2"/>
    </row>
    <row r="557" spans="2:3" ht="15.75" customHeight="1" x14ac:dyDescent="0.25">
      <c r="B557" s="2"/>
      <c r="C557" s="2"/>
    </row>
    <row r="558" spans="2:3" ht="15.75" customHeight="1" x14ac:dyDescent="0.25">
      <c r="B558" s="2"/>
      <c r="C558" s="2"/>
    </row>
    <row r="559" spans="2:3" ht="15.75" customHeight="1" x14ac:dyDescent="0.25">
      <c r="B559" s="2"/>
      <c r="C559" s="2"/>
    </row>
    <row r="560" spans="2:3" ht="15.75" customHeight="1" x14ac:dyDescent="0.25">
      <c r="B560" s="2"/>
      <c r="C560" s="2"/>
    </row>
    <row r="561" spans="2:3" ht="15.75" customHeight="1" x14ac:dyDescent="0.25">
      <c r="B561" s="2"/>
      <c r="C561" s="2"/>
    </row>
    <row r="562" spans="2:3" ht="15.75" customHeight="1" x14ac:dyDescent="0.25">
      <c r="B562" s="2"/>
      <c r="C562" s="2"/>
    </row>
    <row r="563" spans="2:3" ht="15.75" customHeight="1" x14ac:dyDescent="0.25">
      <c r="B563" s="2"/>
      <c r="C563" s="2"/>
    </row>
    <row r="564" spans="2:3" ht="15.75" customHeight="1" x14ac:dyDescent="0.25">
      <c r="B564" s="2"/>
      <c r="C564" s="2"/>
    </row>
    <row r="565" spans="2:3" ht="15.75" customHeight="1" x14ac:dyDescent="0.25">
      <c r="B565" s="2"/>
      <c r="C565" s="2"/>
    </row>
    <row r="566" spans="2:3" ht="15.75" customHeight="1" x14ac:dyDescent="0.25">
      <c r="B566" s="2"/>
      <c r="C566" s="2"/>
    </row>
    <row r="567" spans="2:3" ht="15.75" customHeight="1" x14ac:dyDescent="0.25">
      <c r="B567" s="2"/>
      <c r="C567" s="2"/>
    </row>
    <row r="568" spans="2:3" ht="15.75" customHeight="1" x14ac:dyDescent="0.25">
      <c r="B568" s="2"/>
      <c r="C568" s="2"/>
    </row>
    <row r="569" spans="2:3" ht="15.75" customHeight="1" x14ac:dyDescent="0.25">
      <c r="B569" s="2"/>
      <c r="C569" s="2"/>
    </row>
    <row r="570" spans="2:3" ht="15.75" customHeight="1" x14ac:dyDescent="0.25">
      <c r="B570" s="2"/>
      <c r="C570" s="2"/>
    </row>
    <row r="571" spans="2:3" ht="15.75" customHeight="1" x14ac:dyDescent="0.25">
      <c r="B571" s="2"/>
      <c r="C571" s="2"/>
    </row>
    <row r="572" spans="2:3" ht="15.75" customHeight="1" x14ac:dyDescent="0.25">
      <c r="B572" s="2"/>
      <c r="C572" s="2"/>
    </row>
    <row r="573" spans="2:3" ht="15.75" customHeight="1" x14ac:dyDescent="0.25">
      <c r="B573" s="2"/>
      <c r="C573" s="2"/>
    </row>
    <row r="574" spans="2:3" ht="15.75" customHeight="1" x14ac:dyDescent="0.25">
      <c r="B574" s="2"/>
      <c r="C574" s="2"/>
    </row>
    <row r="575" spans="2:3" ht="15.75" customHeight="1" x14ac:dyDescent="0.25">
      <c r="B575" s="2"/>
      <c r="C575" s="2"/>
    </row>
    <row r="576" spans="2:3" ht="15.75" customHeight="1" x14ac:dyDescent="0.25">
      <c r="B576" s="2"/>
      <c r="C576" s="2"/>
    </row>
    <row r="577" spans="2:3" ht="15.75" customHeight="1" x14ac:dyDescent="0.25">
      <c r="B577" s="2"/>
      <c r="C577" s="2"/>
    </row>
    <row r="578" spans="2:3" ht="15.75" customHeight="1" x14ac:dyDescent="0.25">
      <c r="B578" s="2"/>
      <c r="C578" s="2"/>
    </row>
    <row r="579" spans="2:3" ht="15.75" customHeight="1" x14ac:dyDescent="0.25">
      <c r="B579" s="2"/>
      <c r="C579" s="2"/>
    </row>
    <row r="580" spans="2:3" ht="15.75" customHeight="1" x14ac:dyDescent="0.25">
      <c r="B580" s="2"/>
      <c r="C580" s="2"/>
    </row>
    <row r="581" spans="2:3" ht="15.75" customHeight="1" x14ac:dyDescent="0.25">
      <c r="B581" s="2"/>
      <c r="C581" s="2"/>
    </row>
    <row r="582" spans="2:3" ht="15.75" customHeight="1" x14ac:dyDescent="0.25">
      <c r="B582" s="2"/>
      <c r="C582" s="2"/>
    </row>
    <row r="583" spans="2:3" ht="15.75" customHeight="1" x14ac:dyDescent="0.25">
      <c r="B583" s="2"/>
      <c r="C583" s="2"/>
    </row>
    <row r="584" spans="2:3" ht="15.75" customHeight="1" x14ac:dyDescent="0.25">
      <c r="B584" s="2"/>
      <c r="C584" s="2"/>
    </row>
    <row r="585" spans="2:3" ht="15.75" customHeight="1" x14ac:dyDescent="0.25">
      <c r="B585" s="2"/>
      <c r="C585" s="2"/>
    </row>
    <row r="586" spans="2:3" ht="15.75" customHeight="1" x14ac:dyDescent="0.25">
      <c r="B586" s="2"/>
      <c r="C586" s="2"/>
    </row>
    <row r="587" spans="2:3" ht="15.75" customHeight="1" x14ac:dyDescent="0.25">
      <c r="B587" s="2"/>
      <c r="C587" s="2"/>
    </row>
    <row r="588" spans="2:3" ht="15.75" customHeight="1" x14ac:dyDescent="0.25">
      <c r="B588" s="2"/>
      <c r="C588" s="2"/>
    </row>
    <row r="589" spans="2:3" ht="15.75" customHeight="1" x14ac:dyDescent="0.25">
      <c r="B589" s="2"/>
      <c r="C589" s="2"/>
    </row>
    <row r="590" spans="2:3" ht="15.75" customHeight="1" x14ac:dyDescent="0.25">
      <c r="B590" s="2"/>
      <c r="C590" s="2"/>
    </row>
    <row r="591" spans="2:3" ht="15.75" customHeight="1" x14ac:dyDescent="0.25">
      <c r="B591" s="2"/>
      <c r="C591" s="2"/>
    </row>
    <row r="592" spans="2:3" ht="15.75" customHeight="1" x14ac:dyDescent="0.25">
      <c r="B592" s="2"/>
      <c r="C592" s="2"/>
    </row>
    <row r="593" spans="2:3" ht="15.75" customHeight="1" x14ac:dyDescent="0.25">
      <c r="B593" s="2"/>
      <c r="C593" s="2"/>
    </row>
    <row r="594" spans="2:3" ht="15.75" customHeight="1" x14ac:dyDescent="0.25">
      <c r="B594" s="2"/>
      <c r="C594" s="2"/>
    </row>
    <row r="595" spans="2:3" ht="15.75" customHeight="1" x14ac:dyDescent="0.25">
      <c r="B595" s="2"/>
      <c r="C595" s="2"/>
    </row>
    <row r="596" spans="2:3" ht="15.75" customHeight="1" x14ac:dyDescent="0.25">
      <c r="B596" s="2"/>
      <c r="C596" s="2"/>
    </row>
    <row r="597" spans="2:3" ht="15.75" customHeight="1" x14ac:dyDescent="0.25">
      <c r="B597" s="2"/>
      <c r="C597" s="2"/>
    </row>
    <row r="598" spans="2:3" ht="15.75" customHeight="1" x14ac:dyDescent="0.25">
      <c r="B598" s="2"/>
      <c r="C598" s="2"/>
    </row>
    <row r="599" spans="2:3" ht="15.75" customHeight="1" x14ac:dyDescent="0.25">
      <c r="B599" s="2"/>
      <c r="C599" s="2"/>
    </row>
    <row r="600" spans="2:3" ht="15.75" customHeight="1" x14ac:dyDescent="0.25">
      <c r="B600" s="2"/>
      <c r="C600" s="2"/>
    </row>
    <row r="601" spans="2:3" ht="15.75" customHeight="1" x14ac:dyDescent="0.25">
      <c r="B601" s="2"/>
      <c r="C601" s="2"/>
    </row>
    <row r="602" spans="2:3" ht="15.75" customHeight="1" x14ac:dyDescent="0.25">
      <c r="B602" s="2"/>
      <c r="C602" s="2"/>
    </row>
    <row r="603" spans="2:3" ht="15.75" customHeight="1" x14ac:dyDescent="0.25">
      <c r="B603" s="2"/>
      <c r="C603" s="2"/>
    </row>
    <row r="604" spans="2:3" ht="15.75" customHeight="1" x14ac:dyDescent="0.25">
      <c r="B604" s="2"/>
      <c r="C604" s="2"/>
    </row>
    <row r="605" spans="2:3" ht="15.75" customHeight="1" x14ac:dyDescent="0.25">
      <c r="B605" s="2"/>
      <c r="C605" s="2"/>
    </row>
    <row r="606" spans="2:3" ht="15.75" customHeight="1" x14ac:dyDescent="0.25">
      <c r="B606" s="2"/>
      <c r="C606" s="2"/>
    </row>
    <row r="607" spans="2:3" ht="15.75" customHeight="1" x14ac:dyDescent="0.25">
      <c r="B607" s="2"/>
      <c r="C607" s="2"/>
    </row>
    <row r="608" spans="2:3" ht="15.75" customHeight="1" x14ac:dyDescent="0.25">
      <c r="B608" s="2"/>
      <c r="C608" s="2"/>
    </row>
    <row r="609" spans="2:3" ht="15.75" customHeight="1" x14ac:dyDescent="0.25">
      <c r="B609" s="2"/>
      <c r="C609" s="2"/>
    </row>
    <row r="610" spans="2:3" ht="15.75" customHeight="1" x14ac:dyDescent="0.25">
      <c r="B610" s="2"/>
      <c r="C610" s="2"/>
    </row>
    <row r="611" spans="2:3" ht="15.75" customHeight="1" x14ac:dyDescent="0.25">
      <c r="B611" s="2"/>
      <c r="C611" s="2"/>
    </row>
    <row r="612" spans="2:3" ht="15.75" customHeight="1" x14ac:dyDescent="0.25">
      <c r="B612" s="2"/>
      <c r="C612" s="2"/>
    </row>
    <row r="613" spans="2:3" ht="15.75" customHeight="1" x14ac:dyDescent="0.25">
      <c r="B613" s="2"/>
      <c r="C613" s="2"/>
    </row>
    <row r="614" spans="2:3" ht="15.75" customHeight="1" x14ac:dyDescent="0.25">
      <c r="B614" s="2"/>
      <c r="C614" s="2"/>
    </row>
    <row r="615" spans="2:3" ht="15.75" customHeight="1" x14ac:dyDescent="0.25">
      <c r="B615" s="2"/>
      <c r="C615" s="2"/>
    </row>
    <row r="616" spans="2:3" ht="15.75" customHeight="1" x14ac:dyDescent="0.25">
      <c r="B616" s="2"/>
      <c r="C616" s="2"/>
    </row>
    <row r="617" spans="2:3" ht="15.75" customHeight="1" x14ac:dyDescent="0.25">
      <c r="B617" s="2"/>
      <c r="C617" s="2"/>
    </row>
    <row r="618" spans="2:3" ht="15.75" customHeight="1" x14ac:dyDescent="0.25">
      <c r="B618" s="2"/>
      <c r="C618" s="2"/>
    </row>
    <row r="619" spans="2:3" ht="15.75" customHeight="1" x14ac:dyDescent="0.25">
      <c r="B619" s="2"/>
      <c r="C619" s="2"/>
    </row>
    <row r="620" spans="2:3" ht="15.75" customHeight="1" x14ac:dyDescent="0.25">
      <c r="B620" s="2"/>
      <c r="C620" s="2"/>
    </row>
    <row r="621" spans="2:3" ht="15.75" customHeight="1" x14ac:dyDescent="0.25">
      <c r="B621" s="2"/>
      <c r="C621" s="2"/>
    </row>
    <row r="622" spans="2:3" ht="15.75" customHeight="1" x14ac:dyDescent="0.25">
      <c r="B622" s="2"/>
      <c r="C622" s="2"/>
    </row>
    <row r="623" spans="2:3" ht="15.75" customHeight="1" x14ac:dyDescent="0.25">
      <c r="B623" s="2"/>
      <c r="C623" s="2"/>
    </row>
    <row r="624" spans="2:3" ht="15.75" customHeight="1" x14ac:dyDescent="0.25">
      <c r="B624" s="2"/>
      <c r="C624" s="2"/>
    </row>
    <row r="625" spans="2:3" ht="15.75" customHeight="1" x14ac:dyDescent="0.25">
      <c r="B625" s="2"/>
      <c r="C625" s="2"/>
    </row>
    <row r="626" spans="2:3" ht="15.75" customHeight="1" x14ac:dyDescent="0.25">
      <c r="B626" s="2"/>
      <c r="C626" s="2"/>
    </row>
    <row r="627" spans="2:3" ht="15.75" customHeight="1" x14ac:dyDescent="0.25">
      <c r="B627" s="2"/>
      <c r="C627" s="2"/>
    </row>
    <row r="628" spans="2:3" ht="15.75" customHeight="1" x14ac:dyDescent="0.25">
      <c r="B628" s="2"/>
      <c r="C628" s="2"/>
    </row>
    <row r="629" spans="2:3" ht="15.75" customHeight="1" x14ac:dyDescent="0.25">
      <c r="B629" s="2"/>
      <c r="C629" s="2"/>
    </row>
    <row r="630" spans="2:3" ht="15.75" customHeight="1" x14ac:dyDescent="0.25">
      <c r="B630" s="2"/>
      <c r="C630" s="2"/>
    </row>
    <row r="631" spans="2:3" ht="15.75" customHeight="1" x14ac:dyDescent="0.25">
      <c r="B631" s="2"/>
      <c r="C631" s="2"/>
    </row>
    <row r="632" spans="2:3" ht="15.75" customHeight="1" x14ac:dyDescent="0.25">
      <c r="B632" s="2"/>
      <c r="C632" s="2"/>
    </row>
    <row r="633" spans="2:3" ht="15.75" customHeight="1" x14ac:dyDescent="0.25">
      <c r="B633" s="2"/>
      <c r="C633" s="2"/>
    </row>
    <row r="634" spans="2:3" ht="15.75" customHeight="1" x14ac:dyDescent="0.25">
      <c r="B634" s="2"/>
      <c r="C634" s="2"/>
    </row>
    <row r="635" spans="2:3" ht="15.75" customHeight="1" x14ac:dyDescent="0.25">
      <c r="B635" s="2"/>
      <c r="C635" s="2"/>
    </row>
    <row r="636" spans="2:3" ht="15.75" customHeight="1" x14ac:dyDescent="0.25">
      <c r="B636" s="2"/>
      <c r="C636" s="2"/>
    </row>
    <row r="637" spans="2:3" ht="15.75" customHeight="1" x14ac:dyDescent="0.25">
      <c r="B637" s="2"/>
      <c r="C637" s="2"/>
    </row>
    <row r="638" spans="2:3" ht="15.75" customHeight="1" x14ac:dyDescent="0.25">
      <c r="B638" s="2"/>
      <c r="C638" s="2"/>
    </row>
    <row r="639" spans="2:3" ht="15.75" customHeight="1" x14ac:dyDescent="0.25">
      <c r="B639" s="2"/>
      <c r="C639" s="2"/>
    </row>
    <row r="640" spans="2:3" ht="15.75" customHeight="1" x14ac:dyDescent="0.25">
      <c r="B640" s="2"/>
      <c r="C640" s="2"/>
    </row>
    <row r="641" spans="2:3" ht="15.75" customHeight="1" x14ac:dyDescent="0.25">
      <c r="B641" s="2"/>
      <c r="C641" s="2"/>
    </row>
    <row r="642" spans="2:3" ht="15.75" customHeight="1" x14ac:dyDescent="0.25">
      <c r="B642" s="2"/>
      <c r="C642" s="2"/>
    </row>
    <row r="643" spans="2:3" ht="15.75" customHeight="1" x14ac:dyDescent="0.25">
      <c r="B643" s="2"/>
      <c r="C643" s="2"/>
    </row>
    <row r="644" spans="2:3" ht="15.75" customHeight="1" x14ac:dyDescent="0.25">
      <c r="B644" s="2"/>
      <c r="C644" s="2"/>
    </row>
    <row r="645" spans="2:3" ht="15.75" customHeight="1" x14ac:dyDescent="0.25">
      <c r="B645" s="2"/>
      <c r="C645" s="2"/>
    </row>
    <row r="646" spans="2:3" ht="15.75" customHeight="1" x14ac:dyDescent="0.25">
      <c r="B646" s="2"/>
      <c r="C646" s="2"/>
    </row>
    <row r="647" spans="2:3" ht="15.75" customHeight="1" x14ac:dyDescent="0.25">
      <c r="B647" s="2"/>
      <c r="C647" s="2"/>
    </row>
    <row r="648" spans="2:3" ht="15.75" customHeight="1" x14ac:dyDescent="0.25">
      <c r="B648" s="2"/>
      <c r="C648" s="2"/>
    </row>
    <row r="649" spans="2:3" ht="15.75" customHeight="1" x14ac:dyDescent="0.25">
      <c r="B649" s="2"/>
      <c r="C649" s="2"/>
    </row>
    <row r="650" spans="2:3" ht="15.75" customHeight="1" x14ac:dyDescent="0.25">
      <c r="B650" s="2"/>
      <c r="C650" s="2"/>
    </row>
    <row r="651" spans="2:3" ht="15.75" customHeight="1" x14ac:dyDescent="0.25">
      <c r="B651" s="2"/>
      <c r="C651" s="2"/>
    </row>
    <row r="652" spans="2:3" ht="15.75" customHeight="1" x14ac:dyDescent="0.25">
      <c r="B652" s="2"/>
      <c r="C652" s="2"/>
    </row>
    <row r="653" spans="2:3" ht="15.75" customHeight="1" x14ac:dyDescent="0.25">
      <c r="B653" s="2"/>
      <c r="C653" s="2"/>
    </row>
    <row r="654" spans="2:3" ht="15.75" customHeight="1" x14ac:dyDescent="0.25">
      <c r="B654" s="2"/>
      <c r="C654" s="2"/>
    </row>
    <row r="655" spans="2:3" ht="15.75" customHeight="1" x14ac:dyDescent="0.25">
      <c r="B655" s="2"/>
      <c r="C655" s="2"/>
    </row>
    <row r="656" spans="2:3" ht="15.75" customHeight="1" x14ac:dyDescent="0.25">
      <c r="B656" s="2"/>
      <c r="C656" s="2"/>
    </row>
    <row r="657" spans="2:3" ht="15.75" customHeight="1" x14ac:dyDescent="0.25">
      <c r="B657" s="2"/>
      <c r="C657" s="2"/>
    </row>
    <row r="658" spans="2:3" ht="15.75" customHeight="1" x14ac:dyDescent="0.25">
      <c r="B658" s="2"/>
      <c r="C658" s="2"/>
    </row>
    <row r="659" spans="2:3" ht="15.75" customHeight="1" x14ac:dyDescent="0.25">
      <c r="B659" s="2"/>
      <c r="C659" s="2"/>
    </row>
    <row r="660" spans="2:3" ht="15.75" customHeight="1" x14ac:dyDescent="0.25">
      <c r="B660" s="2"/>
      <c r="C660" s="2"/>
    </row>
    <row r="661" spans="2:3" ht="15.75" customHeight="1" x14ac:dyDescent="0.25">
      <c r="B661" s="2"/>
      <c r="C661" s="2"/>
    </row>
    <row r="662" spans="2:3" ht="15.75" customHeight="1" x14ac:dyDescent="0.25">
      <c r="B662" s="2"/>
      <c r="C662" s="2"/>
    </row>
    <row r="663" spans="2:3" ht="15.75" customHeight="1" x14ac:dyDescent="0.25">
      <c r="B663" s="2"/>
      <c r="C663" s="2"/>
    </row>
    <row r="664" spans="2:3" ht="15.75" customHeight="1" x14ac:dyDescent="0.25">
      <c r="B664" s="2"/>
      <c r="C664" s="2"/>
    </row>
    <row r="665" spans="2:3" ht="15.75" customHeight="1" x14ac:dyDescent="0.25">
      <c r="B665" s="2"/>
      <c r="C665" s="2"/>
    </row>
    <row r="666" spans="2:3" ht="15.75" customHeight="1" x14ac:dyDescent="0.25">
      <c r="B666" s="2"/>
      <c r="C666" s="2"/>
    </row>
    <row r="667" spans="2:3" ht="15.75" customHeight="1" x14ac:dyDescent="0.25">
      <c r="B667" s="2"/>
      <c r="C667" s="2"/>
    </row>
    <row r="668" spans="2:3" ht="15.75" customHeight="1" x14ac:dyDescent="0.25">
      <c r="B668" s="2"/>
      <c r="C668" s="2"/>
    </row>
    <row r="669" spans="2:3" ht="15.75" customHeight="1" x14ac:dyDescent="0.25">
      <c r="B669" s="2"/>
      <c r="C669" s="2"/>
    </row>
    <row r="670" spans="2:3" ht="15.75" customHeight="1" x14ac:dyDescent="0.25">
      <c r="B670" s="2"/>
      <c r="C670" s="2"/>
    </row>
    <row r="671" spans="2:3" ht="15.75" customHeight="1" x14ac:dyDescent="0.25">
      <c r="B671" s="2"/>
      <c r="C671" s="2"/>
    </row>
    <row r="672" spans="2:3" ht="15.75" customHeight="1" x14ac:dyDescent="0.25">
      <c r="B672" s="2"/>
      <c r="C672" s="2"/>
    </row>
    <row r="673" spans="2:3" ht="15.75" customHeight="1" x14ac:dyDescent="0.25">
      <c r="B673" s="2"/>
      <c r="C673" s="2"/>
    </row>
    <row r="674" spans="2:3" ht="15.75" customHeight="1" x14ac:dyDescent="0.25">
      <c r="B674" s="2"/>
      <c r="C674" s="2"/>
    </row>
    <row r="675" spans="2:3" ht="15.75" customHeight="1" x14ac:dyDescent="0.25">
      <c r="B675" s="2"/>
      <c r="C675" s="2"/>
    </row>
    <row r="676" spans="2:3" ht="15.75" customHeight="1" x14ac:dyDescent="0.25">
      <c r="B676" s="2"/>
      <c r="C676" s="2"/>
    </row>
    <row r="677" spans="2:3" ht="15.75" customHeight="1" x14ac:dyDescent="0.25">
      <c r="B677" s="2"/>
      <c r="C677" s="2"/>
    </row>
    <row r="678" spans="2:3" ht="15.75" customHeight="1" x14ac:dyDescent="0.25">
      <c r="B678" s="2"/>
      <c r="C678" s="2"/>
    </row>
    <row r="679" spans="2:3" ht="15.75" customHeight="1" x14ac:dyDescent="0.25">
      <c r="B679" s="2"/>
      <c r="C679" s="2"/>
    </row>
    <row r="680" spans="2:3" ht="15.75" customHeight="1" x14ac:dyDescent="0.25">
      <c r="B680" s="2"/>
      <c r="C680" s="2"/>
    </row>
    <row r="681" spans="2:3" ht="15.75" customHeight="1" x14ac:dyDescent="0.25">
      <c r="B681" s="2"/>
      <c r="C681" s="2"/>
    </row>
    <row r="682" spans="2:3" ht="15.75" customHeight="1" x14ac:dyDescent="0.25">
      <c r="B682" s="2"/>
      <c r="C682" s="2"/>
    </row>
    <row r="683" spans="2:3" ht="15.75" customHeight="1" x14ac:dyDescent="0.25">
      <c r="B683" s="2"/>
      <c r="C683" s="2"/>
    </row>
    <row r="684" spans="2:3" ht="15.75" customHeight="1" x14ac:dyDescent="0.25">
      <c r="B684" s="2"/>
      <c r="C684" s="2"/>
    </row>
    <row r="685" spans="2:3" ht="15.75" customHeight="1" x14ac:dyDescent="0.25">
      <c r="B685" s="2"/>
      <c r="C685" s="2"/>
    </row>
    <row r="686" spans="2:3" ht="15.75" customHeight="1" x14ac:dyDescent="0.25">
      <c r="B686" s="2"/>
      <c r="C686" s="2"/>
    </row>
    <row r="687" spans="2:3" ht="15.75" customHeight="1" x14ac:dyDescent="0.25">
      <c r="B687" s="2"/>
      <c r="C687" s="2"/>
    </row>
    <row r="688" spans="2:3" ht="15.75" customHeight="1" x14ac:dyDescent="0.25">
      <c r="B688" s="2"/>
      <c r="C688" s="2"/>
    </row>
    <row r="689" spans="2:3" ht="15.75" customHeight="1" x14ac:dyDescent="0.25">
      <c r="B689" s="2"/>
      <c r="C689" s="2"/>
    </row>
    <row r="690" spans="2:3" ht="15.75" customHeight="1" x14ac:dyDescent="0.25">
      <c r="B690" s="2"/>
      <c r="C690" s="2"/>
    </row>
    <row r="691" spans="2:3" ht="15.75" customHeight="1" x14ac:dyDescent="0.25">
      <c r="B691" s="2"/>
      <c r="C691" s="2"/>
    </row>
    <row r="692" spans="2:3" ht="15.75" customHeight="1" x14ac:dyDescent="0.25">
      <c r="B692" s="2"/>
      <c r="C692" s="2"/>
    </row>
    <row r="693" spans="2:3" ht="15.75" customHeight="1" x14ac:dyDescent="0.25">
      <c r="B693" s="2"/>
      <c r="C693" s="2"/>
    </row>
    <row r="694" spans="2:3" ht="15.75" customHeight="1" x14ac:dyDescent="0.25">
      <c r="B694" s="2"/>
      <c r="C694" s="2"/>
    </row>
    <row r="695" spans="2:3" ht="15.75" customHeight="1" x14ac:dyDescent="0.25">
      <c r="B695" s="2"/>
      <c r="C695" s="2"/>
    </row>
    <row r="696" spans="2:3" ht="15.75" customHeight="1" x14ac:dyDescent="0.25">
      <c r="B696" s="2"/>
      <c r="C696" s="2"/>
    </row>
    <row r="697" spans="2:3" ht="15.75" customHeight="1" x14ac:dyDescent="0.25">
      <c r="B697" s="2"/>
      <c r="C697" s="2"/>
    </row>
    <row r="698" spans="2:3" ht="15.75" customHeight="1" x14ac:dyDescent="0.25">
      <c r="B698" s="2"/>
      <c r="C698" s="2"/>
    </row>
    <row r="699" spans="2:3" ht="15.75" customHeight="1" x14ac:dyDescent="0.25">
      <c r="B699" s="2"/>
      <c r="C699" s="2"/>
    </row>
    <row r="700" spans="2:3" ht="15.75" customHeight="1" x14ac:dyDescent="0.25">
      <c r="B700" s="2"/>
      <c r="C700" s="2"/>
    </row>
    <row r="701" spans="2:3" ht="15.75" customHeight="1" x14ac:dyDescent="0.25">
      <c r="B701" s="2"/>
      <c r="C701" s="2"/>
    </row>
    <row r="702" spans="2:3" ht="15.75" customHeight="1" x14ac:dyDescent="0.25">
      <c r="B702" s="2"/>
      <c r="C702" s="2"/>
    </row>
    <row r="703" spans="2:3" ht="15.75" customHeight="1" x14ac:dyDescent="0.25">
      <c r="B703" s="2"/>
      <c r="C703" s="2"/>
    </row>
    <row r="704" spans="2:3" ht="15.75" customHeight="1" x14ac:dyDescent="0.25">
      <c r="B704" s="2"/>
      <c r="C704" s="2"/>
    </row>
    <row r="705" spans="2:3" ht="15.75" customHeight="1" x14ac:dyDescent="0.25">
      <c r="B705" s="2"/>
      <c r="C705" s="2"/>
    </row>
    <row r="706" spans="2:3" ht="15.75" customHeight="1" x14ac:dyDescent="0.25">
      <c r="B706" s="2"/>
      <c r="C706" s="2"/>
    </row>
    <row r="707" spans="2:3" ht="15.75" customHeight="1" x14ac:dyDescent="0.25">
      <c r="B707" s="2"/>
      <c r="C707" s="2"/>
    </row>
    <row r="708" spans="2:3" ht="15.75" customHeight="1" x14ac:dyDescent="0.25">
      <c r="B708" s="2"/>
      <c r="C708" s="2"/>
    </row>
    <row r="709" spans="2:3" ht="15.75" customHeight="1" x14ac:dyDescent="0.25">
      <c r="B709" s="2"/>
      <c r="C709" s="2"/>
    </row>
    <row r="710" spans="2:3" ht="15.75" customHeight="1" x14ac:dyDescent="0.25">
      <c r="B710" s="2"/>
      <c r="C710" s="2"/>
    </row>
    <row r="711" spans="2:3" ht="15.75" customHeight="1" x14ac:dyDescent="0.25">
      <c r="B711" s="2"/>
      <c r="C711" s="2"/>
    </row>
    <row r="712" spans="2:3" ht="15.75" customHeight="1" x14ac:dyDescent="0.25">
      <c r="B712" s="2"/>
      <c r="C712" s="2"/>
    </row>
    <row r="713" spans="2:3" ht="15.75" customHeight="1" x14ac:dyDescent="0.25">
      <c r="B713" s="2"/>
      <c r="C713" s="2"/>
    </row>
    <row r="714" spans="2:3" ht="15.75" customHeight="1" x14ac:dyDescent="0.25">
      <c r="B714" s="2"/>
      <c r="C714" s="2"/>
    </row>
    <row r="715" spans="2:3" ht="15.75" customHeight="1" x14ac:dyDescent="0.25">
      <c r="B715" s="2"/>
      <c r="C715" s="2"/>
    </row>
    <row r="716" spans="2:3" ht="15.75" customHeight="1" x14ac:dyDescent="0.25">
      <c r="B716" s="2"/>
      <c r="C716" s="2"/>
    </row>
    <row r="717" spans="2:3" ht="15.75" customHeight="1" x14ac:dyDescent="0.25">
      <c r="B717" s="2"/>
      <c r="C717" s="2"/>
    </row>
    <row r="718" spans="2:3" ht="15.75" customHeight="1" x14ac:dyDescent="0.25">
      <c r="B718" s="2"/>
      <c r="C718" s="2"/>
    </row>
    <row r="719" spans="2:3" ht="15.75" customHeight="1" x14ac:dyDescent="0.25">
      <c r="B719" s="2"/>
      <c r="C719" s="2"/>
    </row>
    <row r="720" spans="2:3" ht="15.75" customHeight="1" x14ac:dyDescent="0.25">
      <c r="B720" s="2"/>
      <c r="C720" s="2"/>
    </row>
    <row r="721" spans="2:3" ht="15.75" customHeight="1" x14ac:dyDescent="0.25">
      <c r="B721" s="2"/>
      <c r="C721" s="2"/>
    </row>
    <row r="722" spans="2:3" ht="15.75" customHeight="1" x14ac:dyDescent="0.25">
      <c r="B722" s="2"/>
      <c r="C722" s="2"/>
    </row>
    <row r="723" spans="2:3" ht="15.75" customHeight="1" x14ac:dyDescent="0.25">
      <c r="B723" s="2"/>
      <c r="C723" s="2"/>
    </row>
    <row r="724" spans="2:3" ht="15.75" customHeight="1" x14ac:dyDescent="0.25">
      <c r="B724" s="2"/>
      <c r="C724" s="2"/>
    </row>
    <row r="725" spans="2:3" ht="15.75" customHeight="1" x14ac:dyDescent="0.25">
      <c r="B725" s="2"/>
      <c r="C725" s="2"/>
    </row>
    <row r="726" spans="2:3" ht="15.75" customHeight="1" x14ac:dyDescent="0.25">
      <c r="B726" s="2"/>
      <c r="C726" s="2"/>
    </row>
    <row r="727" spans="2:3" ht="15.75" customHeight="1" x14ac:dyDescent="0.25">
      <c r="B727" s="2"/>
      <c r="C727" s="2"/>
    </row>
    <row r="728" spans="2:3" ht="15.75" customHeight="1" x14ac:dyDescent="0.25">
      <c r="B728" s="2"/>
      <c r="C728" s="2"/>
    </row>
    <row r="729" spans="2:3" ht="15.75" customHeight="1" x14ac:dyDescent="0.25">
      <c r="B729" s="2"/>
      <c r="C729" s="2"/>
    </row>
    <row r="730" spans="2:3" ht="15.75" customHeight="1" x14ac:dyDescent="0.25">
      <c r="B730" s="2"/>
      <c r="C730" s="2"/>
    </row>
    <row r="731" spans="2:3" ht="15.75" customHeight="1" x14ac:dyDescent="0.25">
      <c r="B731" s="2"/>
      <c r="C731" s="2"/>
    </row>
    <row r="732" spans="2:3" ht="15.75" customHeight="1" x14ac:dyDescent="0.25">
      <c r="B732" s="2"/>
      <c r="C732" s="2"/>
    </row>
    <row r="733" spans="2:3" ht="15.75" customHeight="1" x14ac:dyDescent="0.25">
      <c r="B733" s="2"/>
      <c r="C733" s="2"/>
    </row>
    <row r="734" spans="2:3" ht="15.75" customHeight="1" x14ac:dyDescent="0.25">
      <c r="B734" s="2"/>
      <c r="C734" s="2"/>
    </row>
    <row r="735" spans="2:3" ht="15.75" customHeight="1" x14ac:dyDescent="0.25">
      <c r="B735" s="2"/>
      <c r="C735" s="2"/>
    </row>
    <row r="736" spans="2:3" ht="15.75" customHeight="1" x14ac:dyDescent="0.25">
      <c r="B736" s="2"/>
      <c r="C736" s="2"/>
    </row>
    <row r="737" spans="2:3" ht="15.75" customHeight="1" x14ac:dyDescent="0.25">
      <c r="B737" s="2"/>
      <c r="C737" s="2"/>
    </row>
    <row r="738" spans="2:3" ht="15.75" customHeight="1" x14ac:dyDescent="0.25">
      <c r="B738" s="2"/>
      <c r="C738" s="2"/>
    </row>
    <row r="739" spans="2:3" ht="15.75" customHeight="1" x14ac:dyDescent="0.25">
      <c r="B739" s="2"/>
      <c r="C739" s="2"/>
    </row>
    <row r="740" spans="2:3" ht="15.75" customHeight="1" x14ac:dyDescent="0.25">
      <c r="B740" s="2"/>
      <c r="C740" s="2"/>
    </row>
    <row r="741" spans="2:3" ht="15.75" customHeight="1" x14ac:dyDescent="0.25">
      <c r="B741" s="2"/>
      <c r="C741" s="2"/>
    </row>
    <row r="742" spans="2:3" ht="15.75" customHeight="1" x14ac:dyDescent="0.25">
      <c r="B742" s="2"/>
      <c r="C742" s="2"/>
    </row>
    <row r="743" spans="2:3" ht="15.75" customHeight="1" x14ac:dyDescent="0.25">
      <c r="B743" s="2"/>
      <c r="C743" s="2"/>
    </row>
    <row r="744" spans="2:3" ht="15.75" customHeight="1" x14ac:dyDescent="0.25">
      <c r="B744" s="2"/>
      <c r="C744" s="2"/>
    </row>
    <row r="745" spans="2:3" ht="15.75" customHeight="1" x14ac:dyDescent="0.25">
      <c r="B745" s="2"/>
      <c r="C745" s="2"/>
    </row>
    <row r="746" spans="2:3" ht="15.75" customHeight="1" x14ac:dyDescent="0.25">
      <c r="B746" s="2"/>
      <c r="C746" s="2"/>
    </row>
    <row r="747" spans="2:3" ht="15.75" customHeight="1" x14ac:dyDescent="0.25">
      <c r="B747" s="2"/>
      <c r="C747" s="2"/>
    </row>
    <row r="748" spans="2:3" ht="15.75" customHeight="1" x14ac:dyDescent="0.25">
      <c r="B748" s="2"/>
      <c r="C748" s="2"/>
    </row>
    <row r="749" spans="2:3" ht="15.75" customHeight="1" x14ac:dyDescent="0.25">
      <c r="B749" s="2"/>
      <c r="C749" s="2"/>
    </row>
    <row r="750" spans="2:3" ht="15.75" customHeight="1" x14ac:dyDescent="0.25">
      <c r="B750" s="2"/>
      <c r="C750" s="2"/>
    </row>
    <row r="751" spans="2:3" ht="15.75" customHeight="1" x14ac:dyDescent="0.25">
      <c r="B751" s="2"/>
      <c r="C751" s="2"/>
    </row>
    <row r="752" spans="2:3" ht="15.75" customHeight="1" x14ac:dyDescent="0.25">
      <c r="B752" s="2"/>
      <c r="C752" s="2"/>
    </row>
    <row r="753" spans="2:3" ht="15.75" customHeight="1" x14ac:dyDescent="0.25">
      <c r="B753" s="2"/>
      <c r="C753" s="2"/>
    </row>
    <row r="754" spans="2:3" ht="15.75" customHeight="1" x14ac:dyDescent="0.25">
      <c r="B754" s="2"/>
      <c r="C754" s="2"/>
    </row>
    <row r="755" spans="2:3" ht="15.75" customHeight="1" x14ac:dyDescent="0.25">
      <c r="B755" s="2"/>
      <c r="C755" s="2"/>
    </row>
    <row r="756" spans="2:3" ht="15.75" customHeight="1" x14ac:dyDescent="0.25">
      <c r="B756" s="2"/>
      <c r="C756" s="2"/>
    </row>
    <row r="757" spans="2:3" ht="15.75" customHeight="1" x14ac:dyDescent="0.25">
      <c r="B757" s="2"/>
      <c r="C757" s="2"/>
    </row>
    <row r="758" spans="2:3" ht="15.75" customHeight="1" x14ac:dyDescent="0.25">
      <c r="B758" s="2"/>
      <c r="C758" s="2"/>
    </row>
    <row r="759" spans="2:3" ht="15.75" customHeight="1" x14ac:dyDescent="0.25">
      <c r="B759" s="2"/>
      <c r="C759" s="2"/>
    </row>
    <row r="760" spans="2:3" ht="15.75" customHeight="1" x14ac:dyDescent="0.25">
      <c r="B760" s="2"/>
      <c r="C760" s="2"/>
    </row>
    <row r="761" spans="2:3" ht="15.75" customHeight="1" x14ac:dyDescent="0.25">
      <c r="B761" s="2"/>
      <c r="C761" s="2"/>
    </row>
    <row r="762" spans="2:3" ht="15.75" customHeight="1" x14ac:dyDescent="0.25">
      <c r="B762" s="2"/>
      <c r="C762" s="2"/>
    </row>
    <row r="763" spans="2:3" ht="15.75" customHeight="1" x14ac:dyDescent="0.25">
      <c r="B763" s="2"/>
      <c r="C763" s="2"/>
    </row>
    <row r="764" spans="2:3" ht="15.75" customHeight="1" x14ac:dyDescent="0.25">
      <c r="B764" s="2"/>
      <c r="C764" s="2"/>
    </row>
    <row r="765" spans="2:3" ht="15.75" customHeight="1" x14ac:dyDescent="0.25">
      <c r="B765" s="2"/>
      <c r="C765" s="2"/>
    </row>
    <row r="766" spans="2:3" ht="15.75" customHeight="1" x14ac:dyDescent="0.25">
      <c r="B766" s="2"/>
      <c r="C766" s="2"/>
    </row>
    <row r="767" spans="2:3" ht="15.75" customHeight="1" x14ac:dyDescent="0.25">
      <c r="B767" s="2"/>
      <c r="C767" s="2"/>
    </row>
    <row r="768" spans="2:3" ht="15.75" customHeight="1" x14ac:dyDescent="0.25">
      <c r="B768" s="2"/>
      <c r="C768" s="2"/>
    </row>
    <row r="769" spans="2:3" ht="15.75" customHeight="1" x14ac:dyDescent="0.25">
      <c r="B769" s="2"/>
      <c r="C769" s="2"/>
    </row>
    <row r="770" spans="2:3" ht="15.75" customHeight="1" x14ac:dyDescent="0.25">
      <c r="B770" s="2"/>
      <c r="C770" s="2"/>
    </row>
    <row r="771" spans="2:3" ht="15.75" customHeight="1" x14ac:dyDescent="0.25">
      <c r="B771" s="2"/>
      <c r="C771" s="2"/>
    </row>
    <row r="772" spans="2:3" ht="15.75" customHeight="1" x14ac:dyDescent="0.25">
      <c r="B772" s="2"/>
      <c r="C772" s="2"/>
    </row>
    <row r="773" spans="2:3" ht="15.75" customHeight="1" x14ac:dyDescent="0.25">
      <c r="B773" s="2"/>
      <c r="C773" s="2"/>
    </row>
    <row r="774" spans="2:3" ht="15.75" customHeight="1" x14ac:dyDescent="0.25">
      <c r="B774" s="2"/>
      <c r="C774" s="2"/>
    </row>
    <row r="775" spans="2:3" ht="15.75" customHeight="1" x14ac:dyDescent="0.25">
      <c r="B775" s="2"/>
      <c r="C775" s="2"/>
    </row>
    <row r="776" spans="2:3" ht="15.75" customHeight="1" x14ac:dyDescent="0.25">
      <c r="B776" s="2"/>
      <c r="C776" s="2"/>
    </row>
    <row r="777" spans="2:3" ht="15.75" customHeight="1" x14ac:dyDescent="0.25">
      <c r="B777" s="2"/>
      <c r="C777" s="2"/>
    </row>
    <row r="778" spans="2:3" ht="15.75" customHeight="1" x14ac:dyDescent="0.25">
      <c r="B778" s="2"/>
      <c r="C778" s="2"/>
    </row>
    <row r="779" spans="2:3" ht="15.75" customHeight="1" x14ac:dyDescent="0.25">
      <c r="B779" s="2"/>
      <c r="C779" s="2"/>
    </row>
    <row r="780" spans="2:3" ht="15.75" customHeight="1" x14ac:dyDescent="0.25">
      <c r="B780" s="2"/>
      <c r="C780" s="2"/>
    </row>
    <row r="781" spans="2:3" ht="15.75" customHeight="1" x14ac:dyDescent="0.25">
      <c r="B781" s="2"/>
      <c r="C781" s="2"/>
    </row>
    <row r="782" spans="2:3" ht="15.75" customHeight="1" x14ac:dyDescent="0.25">
      <c r="B782" s="2"/>
      <c r="C782" s="2"/>
    </row>
    <row r="783" spans="2:3" ht="15.75" customHeight="1" x14ac:dyDescent="0.25">
      <c r="B783" s="2"/>
      <c r="C783" s="2"/>
    </row>
    <row r="784" spans="2:3" ht="15.75" customHeight="1" x14ac:dyDescent="0.25">
      <c r="B784" s="2"/>
      <c r="C784" s="2"/>
    </row>
    <row r="785" spans="2:3" ht="15.75" customHeight="1" x14ac:dyDescent="0.25">
      <c r="B785" s="2"/>
      <c r="C785" s="2"/>
    </row>
    <row r="786" spans="2:3" ht="15.75" customHeight="1" x14ac:dyDescent="0.25">
      <c r="B786" s="2"/>
      <c r="C786" s="2"/>
    </row>
    <row r="787" spans="2:3" ht="15.75" customHeight="1" x14ac:dyDescent="0.25">
      <c r="B787" s="2"/>
      <c r="C787" s="2"/>
    </row>
    <row r="788" spans="2:3" ht="15.75" customHeight="1" x14ac:dyDescent="0.25">
      <c r="B788" s="2"/>
      <c r="C788" s="2"/>
    </row>
    <row r="789" spans="2:3" ht="15.75" customHeight="1" x14ac:dyDescent="0.25">
      <c r="B789" s="2"/>
      <c r="C789" s="2"/>
    </row>
    <row r="790" spans="2:3" ht="15.75" customHeight="1" x14ac:dyDescent="0.25">
      <c r="B790" s="2"/>
      <c r="C790" s="2"/>
    </row>
    <row r="791" spans="2:3" ht="15.75" customHeight="1" x14ac:dyDescent="0.25">
      <c r="B791" s="2"/>
      <c r="C791" s="2"/>
    </row>
    <row r="792" spans="2:3" ht="15.75" customHeight="1" x14ac:dyDescent="0.25">
      <c r="B792" s="2"/>
      <c r="C792" s="2"/>
    </row>
    <row r="793" spans="2:3" ht="15.75" customHeight="1" x14ac:dyDescent="0.25">
      <c r="B793" s="2"/>
      <c r="C793" s="2"/>
    </row>
    <row r="794" spans="2:3" ht="15.75" customHeight="1" x14ac:dyDescent="0.25">
      <c r="B794" s="2"/>
      <c r="C794" s="2"/>
    </row>
    <row r="795" spans="2:3" ht="15.75" customHeight="1" x14ac:dyDescent="0.25">
      <c r="B795" s="2"/>
      <c r="C795" s="2"/>
    </row>
    <row r="796" spans="2:3" ht="15.75" customHeight="1" x14ac:dyDescent="0.25">
      <c r="B796" s="2"/>
      <c r="C796" s="2"/>
    </row>
    <row r="797" spans="2:3" ht="15.75" customHeight="1" x14ac:dyDescent="0.25">
      <c r="B797" s="2"/>
      <c r="C797" s="2"/>
    </row>
    <row r="798" spans="2:3" ht="15.75" customHeight="1" x14ac:dyDescent="0.25">
      <c r="B798" s="2"/>
      <c r="C798" s="2"/>
    </row>
    <row r="799" spans="2:3" ht="15.75" customHeight="1" x14ac:dyDescent="0.25">
      <c r="B799" s="2"/>
      <c r="C799" s="2"/>
    </row>
    <row r="800" spans="2:3" ht="15.75" customHeight="1" x14ac:dyDescent="0.25">
      <c r="B800" s="2"/>
      <c r="C800" s="2"/>
    </row>
    <row r="801" spans="2:3" ht="15.75" customHeight="1" x14ac:dyDescent="0.25">
      <c r="B801" s="2"/>
      <c r="C801" s="2"/>
    </row>
    <row r="802" spans="2:3" ht="15.75" customHeight="1" x14ac:dyDescent="0.25">
      <c r="B802" s="2"/>
      <c r="C802" s="2"/>
    </row>
    <row r="803" spans="2:3" ht="15.75" customHeight="1" x14ac:dyDescent="0.25">
      <c r="B803" s="2"/>
      <c r="C803" s="2"/>
    </row>
    <row r="804" spans="2:3" ht="15.75" customHeight="1" x14ac:dyDescent="0.25">
      <c r="B804" s="2"/>
      <c r="C804" s="2"/>
    </row>
    <row r="805" spans="2:3" ht="15.75" customHeight="1" x14ac:dyDescent="0.25">
      <c r="B805" s="2"/>
      <c r="C805" s="2"/>
    </row>
    <row r="806" spans="2:3" ht="15.75" customHeight="1" x14ac:dyDescent="0.25">
      <c r="B806" s="2"/>
      <c r="C806" s="2"/>
    </row>
    <row r="807" spans="2:3" ht="15.75" customHeight="1" x14ac:dyDescent="0.25">
      <c r="B807" s="2"/>
      <c r="C807" s="2"/>
    </row>
    <row r="808" spans="2:3" ht="15.75" customHeight="1" x14ac:dyDescent="0.25">
      <c r="B808" s="2"/>
      <c r="C808" s="2"/>
    </row>
    <row r="809" spans="2:3" ht="15.75" customHeight="1" x14ac:dyDescent="0.25">
      <c r="B809" s="2"/>
      <c r="C809" s="2"/>
    </row>
    <row r="810" spans="2:3" ht="15.75" customHeight="1" x14ac:dyDescent="0.25">
      <c r="B810" s="2"/>
      <c r="C810" s="2"/>
    </row>
    <row r="811" spans="2:3" ht="15.75" customHeight="1" x14ac:dyDescent="0.25">
      <c r="B811" s="2"/>
      <c r="C811" s="2"/>
    </row>
    <row r="812" spans="2:3" ht="15.75" customHeight="1" x14ac:dyDescent="0.25">
      <c r="B812" s="2"/>
      <c r="C812" s="2"/>
    </row>
    <row r="813" spans="2:3" ht="15.75" customHeight="1" x14ac:dyDescent="0.25">
      <c r="B813" s="2"/>
      <c r="C813" s="2"/>
    </row>
    <row r="814" spans="2:3" ht="15.75" customHeight="1" x14ac:dyDescent="0.25">
      <c r="B814" s="2"/>
      <c r="C814" s="2"/>
    </row>
    <row r="815" spans="2:3" ht="15.75" customHeight="1" x14ac:dyDescent="0.25">
      <c r="B815" s="2"/>
      <c r="C815" s="2"/>
    </row>
    <row r="816" spans="2:3" ht="15.75" customHeight="1" x14ac:dyDescent="0.25">
      <c r="B816" s="2"/>
      <c r="C816" s="2"/>
    </row>
    <row r="817" spans="2:3" ht="15.75" customHeight="1" x14ac:dyDescent="0.25">
      <c r="B817" s="2"/>
      <c r="C817" s="2"/>
    </row>
    <row r="818" spans="2:3" ht="15.75" customHeight="1" x14ac:dyDescent="0.25">
      <c r="B818" s="2"/>
      <c r="C818" s="2"/>
    </row>
    <row r="819" spans="2:3" ht="15.75" customHeight="1" x14ac:dyDescent="0.25">
      <c r="B819" s="2"/>
      <c r="C819" s="2"/>
    </row>
    <row r="820" spans="2:3" ht="15.75" customHeight="1" x14ac:dyDescent="0.25">
      <c r="B820" s="2"/>
      <c r="C820" s="2"/>
    </row>
    <row r="821" spans="2:3" ht="15.75" customHeight="1" x14ac:dyDescent="0.25">
      <c r="B821" s="2"/>
      <c r="C821" s="2"/>
    </row>
    <row r="822" spans="2:3" ht="15.75" customHeight="1" x14ac:dyDescent="0.25">
      <c r="B822" s="2"/>
      <c r="C822" s="2"/>
    </row>
    <row r="823" spans="2:3" ht="15.75" customHeight="1" x14ac:dyDescent="0.25">
      <c r="B823" s="2"/>
      <c r="C823" s="2"/>
    </row>
    <row r="824" spans="2:3" ht="15.75" customHeight="1" x14ac:dyDescent="0.25">
      <c r="B824" s="2"/>
      <c r="C824" s="2"/>
    </row>
    <row r="825" spans="2:3" ht="15.75" customHeight="1" x14ac:dyDescent="0.25">
      <c r="B825" s="2"/>
      <c r="C825" s="2"/>
    </row>
    <row r="826" spans="2:3" ht="15.75" customHeight="1" x14ac:dyDescent="0.25">
      <c r="B826" s="2"/>
      <c r="C826" s="2"/>
    </row>
    <row r="827" spans="2:3" ht="15.75" customHeight="1" x14ac:dyDescent="0.25">
      <c r="B827" s="2"/>
      <c r="C827" s="2"/>
    </row>
    <row r="828" spans="2:3" ht="15.75" customHeight="1" x14ac:dyDescent="0.25">
      <c r="B828" s="2"/>
      <c r="C828" s="2"/>
    </row>
    <row r="829" spans="2:3" ht="15.75" customHeight="1" x14ac:dyDescent="0.25">
      <c r="B829" s="2"/>
      <c r="C829" s="2"/>
    </row>
    <row r="830" spans="2:3" ht="15.75" customHeight="1" x14ac:dyDescent="0.25">
      <c r="B830" s="2"/>
      <c r="C830" s="2"/>
    </row>
    <row r="831" spans="2:3" ht="15.75" customHeight="1" x14ac:dyDescent="0.25">
      <c r="B831" s="2"/>
      <c r="C831" s="2"/>
    </row>
    <row r="832" spans="2:3" ht="15.75" customHeight="1" x14ac:dyDescent="0.25">
      <c r="B832" s="2"/>
      <c r="C832" s="2"/>
    </row>
    <row r="833" spans="2:3" ht="15.75" customHeight="1" x14ac:dyDescent="0.25">
      <c r="B833" s="2"/>
      <c r="C833" s="2"/>
    </row>
    <row r="834" spans="2:3" ht="15.75" customHeight="1" x14ac:dyDescent="0.25">
      <c r="B834" s="2"/>
      <c r="C834" s="2"/>
    </row>
    <row r="835" spans="2:3" ht="15.75" customHeight="1" x14ac:dyDescent="0.25">
      <c r="B835" s="2"/>
      <c r="C835" s="2"/>
    </row>
    <row r="836" spans="2:3" ht="15.75" customHeight="1" x14ac:dyDescent="0.25">
      <c r="B836" s="2"/>
      <c r="C836" s="2"/>
    </row>
    <row r="837" spans="2:3" ht="15.75" customHeight="1" x14ac:dyDescent="0.25">
      <c r="B837" s="2"/>
      <c r="C837" s="2"/>
    </row>
    <row r="838" spans="2:3" ht="15.75" customHeight="1" x14ac:dyDescent="0.25">
      <c r="B838" s="2"/>
      <c r="C838" s="2"/>
    </row>
    <row r="839" spans="2:3" ht="15.75" customHeight="1" x14ac:dyDescent="0.25">
      <c r="B839" s="2"/>
      <c r="C839" s="2"/>
    </row>
    <row r="840" spans="2:3" ht="15.75" customHeight="1" x14ac:dyDescent="0.25">
      <c r="B840" s="2"/>
      <c r="C840" s="2"/>
    </row>
    <row r="841" spans="2:3" ht="15.75" customHeight="1" x14ac:dyDescent="0.25">
      <c r="B841" s="2"/>
      <c r="C841" s="2"/>
    </row>
    <row r="842" spans="2:3" ht="15.75" customHeight="1" x14ac:dyDescent="0.25">
      <c r="B842" s="2"/>
      <c r="C842" s="2"/>
    </row>
    <row r="843" spans="2:3" ht="15.75" customHeight="1" x14ac:dyDescent="0.25">
      <c r="B843" s="2"/>
      <c r="C843" s="2"/>
    </row>
    <row r="844" spans="2:3" ht="15.75" customHeight="1" x14ac:dyDescent="0.25">
      <c r="B844" s="2"/>
      <c r="C844" s="2"/>
    </row>
    <row r="845" spans="2:3" ht="15.75" customHeight="1" x14ac:dyDescent="0.25">
      <c r="B845" s="2"/>
      <c r="C845" s="2"/>
    </row>
    <row r="846" spans="2:3" ht="15.75" customHeight="1" x14ac:dyDescent="0.25">
      <c r="B846" s="2"/>
      <c r="C846" s="2"/>
    </row>
    <row r="847" spans="2:3" ht="15.75" customHeight="1" x14ac:dyDescent="0.25">
      <c r="B847" s="2"/>
      <c r="C847" s="2"/>
    </row>
    <row r="848" spans="2:3" ht="15.75" customHeight="1" x14ac:dyDescent="0.25">
      <c r="B848" s="2"/>
      <c r="C848" s="2"/>
    </row>
    <row r="849" spans="2:3" ht="15.75" customHeight="1" x14ac:dyDescent="0.25">
      <c r="B849" s="2"/>
      <c r="C849" s="2"/>
    </row>
    <row r="850" spans="2:3" ht="15.75" customHeight="1" x14ac:dyDescent="0.25">
      <c r="B850" s="2"/>
      <c r="C850" s="2"/>
    </row>
    <row r="851" spans="2:3" ht="15.75" customHeight="1" x14ac:dyDescent="0.25">
      <c r="B851" s="2"/>
      <c r="C851" s="2"/>
    </row>
    <row r="852" spans="2:3" ht="15.75" customHeight="1" x14ac:dyDescent="0.25">
      <c r="B852" s="2"/>
      <c r="C852" s="2"/>
    </row>
    <row r="853" spans="2:3" ht="15.75" customHeight="1" x14ac:dyDescent="0.25">
      <c r="B853" s="2"/>
      <c r="C853" s="2"/>
    </row>
    <row r="854" spans="2:3" ht="15.75" customHeight="1" x14ac:dyDescent="0.25">
      <c r="B854" s="2"/>
      <c r="C854" s="2"/>
    </row>
    <row r="855" spans="2:3" ht="15.75" customHeight="1" x14ac:dyDescent="0.25">
      <c r="B855" s="2"/>
      <c r="C855" s="2"/>
    </row>
    <row r="856" spans="2:3" ht="15.75" customHeight="1" x14ac:dyDescent="0.25">
      <c r="B856" s="2"/>
      <c r="C856" s="2"/>
    </row>
    <row r="857" spans="2:3" ht="15.75" customHeight="1" x14ac:dyDescent="0.25">
      <c r="B857" s="2"/>
      <c r="C857" s="2"/>
    </row>
    <row r="858" spans="2:3" ht="15.75" customHeight="1" x14ac:dyDescent="0.25">
      <c r="B858" s="2"/>
      <c r="C858" s="2"/>
    </row>
    <row r="859" spans="2:3" ht="15.75" customHeight="1" x14ac:dyDescent="0.25">
      <c r="B859" s="2"/>
      <c r="C859" s="2"/>
    </row>
    <row r="860" spans="2:3" ht="15.75" customHeight="1" x14ac:dyDescent="0.25">
      <c r="B860" s="2"/>
      <c r="C860" s="2"/>
    </row>
    <row r="861" spans="2:3" ht="15.75" customHeight="1" x14ac:dyDescent="0.25">
      <c r="B861" s="2"/>
      <c r="C861" s="2"/>
    </row>
    <row r="862" spans="2:3" ht="15.75" customHeight="1" x14ac:dyDescent="0.25">
      <c r="B862" s="2"/>
      <c r="C862" s="2"/>
    </row>
    <row r="863" spans="2:3" ht="15.75" customHeight="1" x14ac:dyDescent="0.25">
      <c r="B863" s="2"/>
      <c r="C863" s="2"/>
    </row>
    <row r="864" spans="2:3" ht="15.75" customHeight="1" x14ac:dyDescent="0.25">
      <c r="B864" s="2"/>
      <c r="C864" s="2"/>
    </row>
    <row r="865" spans="2:3" ht="15.75" customHeight="1" x14ac:dyDescent="0.25">
      <c r="B865" s="2"/>
      <c r="C865" s="2"/>
    </row>
    <row r="866" spans="2:3" ht="15.75" customHeight="1" x14ac:dyDescent="0.25">
      <c r="B866" s="2"/>
      <c r="C866" s="2"/>
    </row>
    <row r="867" spans="2:3" ht="15.75" customHeight="1" x14ac:dyDescent="0.25">
      <c r="B867" s="2"/>
      <c r="C867" s="2"/>
    </row>
    <row r="868" spans="2:3" ht="15.75" customHeight="1" x14ac:dyDescent="0.25">
      <c r="B868" s="2"/>
      <c r="C868" s="2"/>
    </row>
    <row r="869" spans="2:3" ht="15.75" customHeight="1" x14ac:dyDescent="0.25">
      <c r="B869" s="2"/>
      <c r="C869" s="2"/>
    </row>
    <row r="870" spans="2:3" ht="15.75" customHeight="1" x14ac:dyDescent="0.25">
      <c r="B870" s="2"/>
      <c r="C870" s="2"/>
    </row>
    <row r="871" spans="2:3" ht="15.75" customHeight="1" x14ac:dyDescent="0.25">
      <c r="B871" s="2"/>
      <c r="C871" s="2"/>
    </row>
    <row r="872" spans="2:3" ht="15.75" customHeight="1" x14ac:dyDescent="0.25">
      <c r="B872" s="2"/>
      <c r="C872" s="2"/>
    </row>
    <row r="873" spans="2:3" ht="15.75" customHeight="1" x14ac:dyDescent="0.25">
      <c r="B873" s="2"/>
      <c r="C873" s="2"/>
    </row>
    <row r="874" spans="2:3" ht="15.75" customHeight="1" x14ac:dyDescent="0.25">
      <c r="B874" s="2"/>
      <c r="C874" s="2"/>
    </row>
    <row r="875" spans="2:3" ht="15.75" customHeight="1" x14ac:dyDescent="0.25">
      <c r="B875" s="2"/>
      <c r="C875" s="2"/>
    </row>
    <row r="876" spans="2:3" ht="15.75" customHeight="1" x14ac:dyDescent="0.25">
      <c r="B876" s="2"/>
      <c r="C876" s="2"/>
    </row>
    <row r="877" spans="2:3" ht="15.75" customHeight="1" x14ac:dyDescent="0.25">
      <c r="B877" s="2"/>
      <c r="C877" s="2"/>
    </row>
    <row r="878" spans="2:3" ht="15.75" customHeight="1" x14ac:dyDescent="0.25">
      <c r="B878" s="2"/>
      <c r="C878" s="2"/>
    </row>
    <row r="879" spans="2:3" ht="15.75" customHeight="1" x14ac:dyDescent="0.25">
      <c r="B879" s="2"/>
      <c r="C879" s="2"/>
    </row>
    <row r="880" spans="2:3" ht="15.75" customHeight="1" x14ac:dyDescent="0.25">
      <c r="B880" s="2"/>
      <c r="C880" s="2"/>
    </row>
    <row r="881" spans="2:3" ht="15.75" customHeight="1" x14ac:dyDescent="0.25">
      <c r="B881" s="2"/>
      <c r="C881" s="2"/>
    </row>
    <row r="882" spans="2:3" ht="15.75" customHeight="1" x14ac:dyDescent="0.25">
      <c r="B882" s="2"/>
      <c r="C882" s="2"/>
    </row>
    <row r="883" spans="2:3" ht="15.75" customHeight="1" x14ac:dyDescent="0.25">
      <c r="B883" s="2"/>
      <c r="C883" s="2"/>
    </row>
    <row r="884" spans="2:3" ht="15.75" customHeight="1" x14ac:dyDescent="0.25">
      <c r="B884" s="2"/>
      <c r="C884" s="2"/>
    </row>
    <row r="885" spans="2:3" ht="15.75" customHeight="1" x14ac:dyDescent="0.25">
      <c r="B885" s="2"/>
      <c r="C885" s="2"/>
    </row>
    <row r="886" spans="2:3" ht="15.75" customHeight="1" x14ac:dyDescent="0.25">
      <c r="B886" s="2"/>
      <c r="C886" s="2"/>
    </row>
    <row r="887" spans="2:3" ht="15.75" customHeight="1" x14ac:dyDescent="0.25">
      <c r="B887" s="2"/>
      <c r="C887" s="2"/>
    </row>
    <row r="888" spans="2:3" ht="15.75" customHeight="1" x14ac:dyDescent="0.25">
      <c r="B888" s="2"/>
      <c r="C888" s="2"/>
    </row>
    <row r="889" spans="2:3" ht="15.75" customHeight="1" x14ac:dyDescent="0.25">
      <c r="B889" s="2"/>
      <c r="C889" s="2"/>
    </row>
    <row r="890" spans="2:3" ht="15.75" customHeight="1" x14ac:dyDescent="0.25">
      <c r="B890" s="2"/>
      <c r="C890" s="2"/>
    </row>
    <row r="891" spans="2:3" ht="15.75" customHeight="1" x14ac:dyDescent="0.25">
      <c r="B891" s="2"/>
      <c r="C891" s="2"/>
    </row>
    <row r="892" spans="2:3" ht="15.75" customHeight="1" x14ac:dyDescent="0.25">
      <c r="B892" s="2"/>
      <c r="C892" s="2"/>
    </row>
    <row r="893" spans="2:3" ht="15.75" customHeight="1" x14ac:dyDescent="0.25">
      <c r="B893" s="2"/>
      <c r="C893" s="2"/>
    </row>
    <row r="894" spans="2:3" ht="15.75" customHeight="1" x14ac:dyDescent="0.25">
      <c r="B894" s="2"/>
      <c r="C894" s="2"/>
    </row>
    <row r="895" spans="2:3" ht="15.75" customHeight="1" x14ac:dyDescent="0.25">
      <c r="B895" s="2"/>
      <c r="C895" s="2"/>
    </row>
    <row r="896" spans="2:3" ht="15.75" customHeight="1" x14ac:dyDescent="0.25">
      <c r="B896" s="2"/>
      <c r="C896" s="2"/>
    </row>
    <row r="897" spans="2:3" ht="15.75" customHeight="1" x14ac:dyDescent="0.25">
      <c r="B897" s="2"/>
      <c r="C897" s="2"/>
    </row>
    <row r="898" spans="2:3" ht="15.75" customHeight="1" x14ac:dyDescent="0.25">
      <c r="B898" s="2"/>
      <c r="C898" s="2"/>
    </row>
    <row r="899" spans="2:3" ht="15.75" customHeight="1" x14ac:dyDescent="0.25">
      <c r="B899" s="2"/>
      <c r="C899" s="2"/>
    </row>
    <row r="900" spans="2:3" ht="15.75" customHeight="1" x14ac:dyDescent="0.25">
      <c r="B900" s="2"/>
      <c r="C900" s="2"/>
    </row>
    <row r="901" spans="2:3" ht="15.75" customHeight="1" x14ac:dyDescent="0.25">
      <c r="B901" s="2"/>
      <c r="C901" s="2"/>
    </row>
    <row r="902" spans="2:3" ht="15.75" customHeight="1" x14ac:dyDescent="0.25">
      <c r="B902" s="2"/>
      <c r="C902" s="2"/>
    </row>
    <row r="903" spans="2:3" ht="15.75" customHeight="1" x14ac:dyDescent="0.25">
      <c r="B903" s="2"/>
      <c r="C903" s="2"/>
    </row>
    <row r="904" spans="2:3" ht="15.75" customHeight="1" x14ac:dyDescent="0.25">
      <c r="B904" s="2"/>
      <c r="C904" s="2"/>
    </row>
    <row r="905" spans="2:3" ht="15.75" customHeight="1" x14ac:dyDescent="0.25">
      <c r="B905" s="2"/>
      <c r="C905" s="2"/>
    </row>
    <row r="906" spans="2:3" ht="15.75" customHeight="1" x14ac:dyDescent="0.25">
      <c r="B906" s="2"/>
      <c r="C906" s="2"/>
    </row>
    <row r="907" spans="2:3" ht="15.75" customHeight="1" x14ac:dyDescent="0.25">
      <c r="B907" s="2"/>
      <c r="C907" s="2"/>
    </row>
    <row r="908" spans="2:3" ht="15.75" customHeight="1" x14ac:dyDescent="0.25">
      <c r="B908" s="2"/>
      <c r="C908" s="2"/>
    </row>
    <row r="909" spans="2:3" ht="15.75" customHeight="1" x14ac:dyDescent="0.25">
      <c r="B909" s="2"/>
      <c r="C909" s="2"/>
    </row>
    <row r="910" spans="2:3" ht="15.75" customHeight="1" x14ac:dyDescent="0.25">
      <c r="B910" s="2"/>
      <c r="C910" s="2"/>
    </row>
    <row r="911" spans="2:3" ht="15.75" customHeight="1" x14ac:dyDescent="0.25">
      <c r="B911" s="2"/>
      <c r="C911" s="2"/>
    </row>
    <row r="912" spans="2:3" ht="15.75" customHeight="1" x14ac:dyDescent="0.25">
      <c r="B912" s="2"/>
      <c r="C912" s="2"/>
    </row>
    <row r="913" spans="2:3" ht="15.75" customHeight="1" x14ac:dyDescent="0.25">
      <c r="B913" s="2"/>
      <c r="C913" s="2"/>
    </row>
    <row r="914" spans="2:3" ht="15.75" customHeight="1" x14ac:dyDescent="0.25">
      <c r="B914" s="2"/>
      <c r="C914" s="2"/>
    </row>
    <row r="915" spans="2:3" ht="15.75" customHeight="1" x14ac:dyDescent="0.25">
      <c r="B915" s="2"/>
      <c r="C915" s="2"/>
    </row>
    <row r="916" spans="2:3" ht="15.75" customHeight="1" x14ac:dyDescent="0.25">
      <c r="B916" s="2"/>
      <c r="C916" s="2"/>
    </row>
    <row r="917" spans="2:3" ht="15.75" customHeight="1" x14ac:dyDescent="0.25">
      <c r="B917" s="2"/>
      <c r="C917" s="2"/>
    </row>
    <row r="918" spans="2:3" ht="15.75" customHeight="1" x14ac:dyDescent="0.25">
      <c r="B918" s="2"/>
      <c r="C918" s="2"/>
    </row>
    <row r="919" spans="2:3" ht="15.75" customHeight="1" x14ac:dyDescent="0.25">
      <c r="B919" s="2"/>
      <c r="C919" s="2"/>
    </row>
    <row r="920" spans="2:3" ht="15.75" customHeight="1" x14ac:dyDescent="0.25">
      <c r="B920" s="2"/>
      <c r="C920" s="2"/>
    </row>
    <row r="921" spans="2:3" ht="15.75" customHeight="1" x14ac:dyDescent="0.25">
      <c r="B921" s="2"/>
      <c r="C921" s="2"/>
    </row>
    <row r="922" spans="2:3" ht="15.75" customHeight="1" x14ac:dyDescent="0.25">
      <c r="B922" s="2"/>
      <c r="C922" s="2"/>
    </row>
    <row r="923" spans="2:3" ht="15.75" customHeight="1" x14ac:dyDescent="0.25">
      <c r="B923" s="2"/>
      <c r="C923" s="2"/>
    </row>
    <row r="924" spans="2:3" ht="15.75" customHeight="1" x14ac:dyDescent="0.25">
      <c r="B924" s="2"/>
      <c r="C924" s="2"/>
    </row>
    <row r="925" spans="2:3" ht="15.75" customHeight="1" x14ac:dyDescent="0.25">
      <c r="B925" s="2"/>
      <c r="C925" s="2"/>
    </row>
    <row r="926" spans="2:3" ht="15.75" customHeight="1" x14ac:dyDescent="0.25">
      <c r="B926" s="2"/>
      <c r="C926" s="2"/>
    </row>
    <row r="927" spans="2:3" ht="15.75" customHeight="1" x14ac:dyDescent="0.25">
      <c r="B927" s="2"/>
      <c r="C927" s="2"/>
    </row>
    <row r="928" spans="2:3" ht="15.75" customHeight="1" x14ac:dyDescent="0.25">
      <c r="B928" s="2"/>
      <c r="C928" s="2"/>
    </row>
    <row r="929" spans="2:3" ht="15.75" customHeight="1" x14ac:dyDescent="0.25">
      <c r="B929" s="2"/>
      <c r="C929" s="2"/>
    </row>
    <row r="930" spans="2:3" ht="15.75" customHeight="1" x14ac:dyDescent="0.25">
      <c r="B930" s="2"/>
      <c r="C930" s="2"/>
    </row>
    <row r="931" spans="2:3" ht="15.75" customHeight="1" x14ac:dyDescent="0.25">
      <c r="B931" s="2"/>
      <c r="C931" s="2"/>
    </row>
    <row r="932" spans="2:3" ht="15.75" customHeight="1" x14ac:dyDescent="0.25">
      <c r="B932" s="2"/>
      <c r="C932" s="2"/>
    </row>
    <row r="933" spans="2:3" ht="15.75" customHeight="1" x14ac:dyDescent="0.25">
      <c r="B933" s="2"/>
      <c r="C933" s="2"/>
    </row>
    <row r="934" spans="2:3" ht="15.75" customHeight="1" x14ac:dyDescent="0.25">
      <c r="B934" s="2"/>
      <c r="C934" s="2"/>
    </row>
    <row r="935" spans="2:3" ht="15.75" customHeight="1" x14ac:dyDescent="0.25">
      <c r="B935" s="2"/>
      <c r="C935" s="2"/>
    </row>
    <row r="936" spans="2:3" ht="15.75" customHeight="1" x14ac:dyDescent="0.25">
      <c r="B936" s="2"/>
      <c r="C936" s="2"/>
    </row>
    <row r="937" spans="2:3" ht="15.75" customHeight="1" x14ac:dyDescent="0.25">
      <c r="B937" s="2"/>
      <c r="C937" s="2"/>
    </row>
    <row r="938" spans="2:3" ht="15.75" customHeight="1" x14ac:dyDescent="0.25">
      <c r="B938" s="2"/>
      <c r="C938" s="2"/>
    </row>
    <row r="939" spans="2:3" ht="15.75" customHeight="1" x14ac:dyDescent="0.25">
      <c r="B939" s="2"/>
      <c r="C939" s="2"/>
    </row>
    <row r="940" spans="2:3" ht="15.75" customHeight="1" x14ac:dyDescent="0.25">
      <c r="B940" s="2"/>
      <c r="C940" s="2"/>
    </row>
    <row r="941" spans="2:3" ht="15.75" customHeight="1" x14ac:dyDescent="0.25">
      <c r="B941" s="2"/>
      <c r="C941" s="2"/>
    </row>
    <row r="942" spans="2:3" ht="15.75" customHeight="1" x14ac:dyDescent="0.25">
      <c r="B942" s="2"/>
      <c r="C942" s="2"/>
    </row>
    <row r="943" spans="2:3" ht="15.75" customHeight="1" x14ac:dyDescent="0.25">
      <c r="B943" s="2"/>
      <c r="C943" s="2"/>
    </row>
    <row r="944" spans="2:3" ht="15.75" customHeight="1" x14ac:dyDescent="0.25">
      <c r="B944" s="2"/>
      <c r="C944" s="2"/>
    </row>
    <row r="945" spans="2:3" ht="15.75" customHeight="1" x14ac:dyDescent="0.25">
      <c r="B945" s="2"/>
      <c r="C945" s="2"/>
    </row>
    <row r="946" spans="2:3" ht="15.75" customHeight="1" x14ac:dyDescent="0.25">
      <c r="B946" s="2"/>
      <c r="C946" s="2"/>
    </row>
    <row r="947" spans="2:3" ht="15.75" customHeight="1" x14ac:dyDescent="0.25">
      <c r="B947" s="2"/>
      <c r="C947" s="2"/>
    </row>
    <row r="948" spans="2:3" ht="15.75" customHeight="1" x14ac:dyDescent="0.25">
      <c r="B948" s="2"/>
      <c r="C948" s="2"/>
    </row>
    <row r="949" spans="2:3" ht="15.75" customHeight="1" x14ac:dyDescent="0.25">
      <c r="B949" s="2"/>
      <c r="C949" s="2"/>
    </row>
    <row r="950" spans="2:3" ht="15.75" customHeight="1" x14ac:dyDescent="0.25">
      <c r="B950" s="2"/>
      <c r="C950" s="2"/>
    </row>
    <row r="951" spans="2:3" ht="15.75" customHeight="1" x14ac:dyDescent="0.25">
      <c r="B951" s="2"/>
      <c r="C951" s="2"/>
    </row>
    <row r="952" spans="2:3" ht="15.75" customHeight="1" x14ac:dyDescent="0.25">
      <c r="B952" s="2"/>
      <c r="C952" s="2"/>
    </row>
    <row r="953" spans="2:3" ht="15.75" customHeight="1" x14ac:dyDescent="0.25">
      <c r="B953" s="2"/>
      <c r="C953" s="2"/>
    </row>
    <row r="954" spans="2:3" ht="15.75" customHeight="1" x14ac:dyDescent="0.25">
      <c r="B954" s="2"/>
      <c r="C954" s="2"/>
    </row>
    <row r="955" spans="2:3" ht="15.75" customHeight="1" x14ac:dyDescent="0.25">
      <c r="B955" s="2"/>
      <c r="C955" s="2"/>
    </row>
    <row r="956" spans="2:3" ht="15.75" customHeight="1" x14ac:dyDescent="0.25">
      <c r="B956" s="2"/>
      <c r="C956" s="2"/>
    </row>
    <row r="957" spans="2:3" ht="15.75" customHeight="1" x14ac:dyDescent="0.25">
      <c r="B957" s="2"/>
      <c r="C957" s="2"/>
    </row>
    <row r="958" spans="2:3" ht="15.75" customHeight="1" x14ac:dyDescent="0.25">
      <c r="B958" s="2"/>
      <c r="C958" s="2"/>
    </row>
    <row r="959" spans="2:3" ht="15.75" customHeight="1" x14ac:dyDescent="0.25">
      <c r="B959" s="2"/>
      <c r="C959" s="2"/>
    </row>
    <row r="960" spans="2:3" ht="15.75" customHeight="1" x14ac:dyDescent="0.25">
      <c r="B960" s="2"/>
      <c r="C960" s="2"/>
    </row>
    <row r="961" spans="2:3" ht="15.75" customHeight="1" x14ac:dyDescent="0.25">
      <c r="B961" s="2"/>
      <c r="C961" s="2"/>
    </row>
    <row r="962" spans="2:3" ht="15.75" customHeight="1" x14ac:dyDescent="0.25">
      <c r="B962" s="2"/>
      <c r="C962" s="2"/>
    </row>
    <row r="963" spans="2:3" ht="15.75" customHeight="1" x14ac:dyDescent="0.25">
      <c r="B963" s="2"/>
      <c r="C963" s="2"/>
    </row>
    <row r="964" spans="2:3" ht="15.75" customHeight="1" x14ac:dyDescent="0.25">
      <c r="B964" s="2"/>
      <c r="C964" s="2"/>
    </row>
    <row r="965" spans="2:3" ht="15.75" customHeight="1" x14ac:dyDescent="0.25">
      <c r="B965" s="2"/>
      <c r="C965" s="2"/>
    </row>
    <row r="966" spans="2:3" ht="15.75" customHeight="1" x14ac:dyDescent="0.25">
      <c r="B966" s="2"/>
      <c r="C966" s="2"/>
    </row>
    <row r="967" spans="2:3" ht="15.75" customHeight="1" x14ac:dyDescent="0.25">
      <c r="B967" s="2"/>
      <c r="C967" s="2"/>
    </row>
    <row r="968" spans="2:3" ht="15.75" customHeight="1" x14ac:dyDescent="0.25">
      <c r="B968" s="2"/>
      <c r="C968" s="2"/>
    </row>
    <row r="969" spans="2:3" ht="15.75" customHeight="1" x14ac:dyDescent="0.25">
      <c r="B969" s="2"/>
      <c r="C969" s="2"/>
    </row>
    <row r="970" spans="2:3" ht="15.75" customHeight="1" x14ac:dyDescent="0.25">
      <c r="B970" s="2"/>
      <c r="C970" s="2"/>
    </row>
    <row r="971" spans="2:3" ht="15.75" customHeight="1" x14ac:dyDescent="0.25">
      <c r="B971" s="2"/>
      <c r="C971" s="2"/>
    </row>
    <row r="972" spans="2:3" ht="15.75" customHeight="1" x14ac:dyDescent="0.25">
      <c r="B972" s="2"/>
      <c r="C972" s="2"/>
    </row>
    <row r="973" spans="2:3" ht="15.75" customHeight="1" x14ac:dyDescent="0.25">
      <c r="B973" s="2"/>
      <c r="C973" s="2"/>
    </row>
    <row r="974" spans="2:3" ht="15.75" customHeight="1" x14ac:dyDescent="0.25">
      <c r="B974" s="2"/>
      <c r="C974" s="2"/>
    </row>
    <row r="975" spans="2:3" ht="15.75" customHeight="1" x14ac:dyDescent="0.25">
      <c r="B975" s="2"/>
      <c r="C975" s="2"/>
    </row>
    <row r="976" spans="2:3" ht="15.75" customHeight="1" x14ac:dyDescent="0.25">
      <c r="B976" s="2"/>
      <c r="C976" s="2"/>
    </row>
    <row r="977" spans="2:3" ht="15.75" customHeight="1" x14ac:dyDescent="0.25">
      <c r="B977" s="2"/>
      <c r="C977" s="2"/>
    </row>
    <row r="978" spans="2:3" ht="15.75" customHeight="1" x14ac:dyDescent="0.25">
      <c r="B978" s="2"/>
      <c r="C978" s="2"/>
    </row>
    <row r="979" spans="2:3" ht="15.75" customHeight="1" x14ac:dyDescent="0.25">
      <c r="B979" s="2"/>
      <c r="C979" s="2"/>
    </row>
    <row r="980" spans="2:3" ht="15.75" customHeight="1" x14ac:dyDescent="0.25">
      <c r="B980" s="2"/>
      <c r="C980" s="2"/>
    </row>
    <row r="981" spans="2:3" ht="15.75" customHeight="1" x14ac:dyDescent="0.25">
      <c r="B981" s="2"/>
      <c r="C981" s="2"/>
    </row>
    <row r="982" spans="2:3" ht="15.75" customHeight="1" x14ac:dyDescent="0.25">
      <c r="B982" s="2"/>
      <c r="C982" s="2"/>
    </row>
    <row r="983" spans="2:3" ht="15.75" customHeight="1" x14ac:dyDescent="0.25">
      <c r="B983" s="2"/>
      <c r="C983" s="2"/>
    </row>
    <row r="984" spans="2:3" ht="15.75" customHeight="1" x14ac:dyDescent="0.25">
      <c r="B984" s="2"/>
      <c r="C984" s="2"/>
    </row>
    <row r="985" spans="2:3" ht="15.75" customHeight="1" x14ac:dyDescent="0.25">
      <c r="B985" s="2"/>
      <c r="C985" s="2"/>
    </row>
    <row r="986" spans="2:3" ht="15.75" customHeight="1" x14ac:dyDescent="0.25">
      <c r="B986" s="2"/>
      <c r="C986" s="2"/>
    </row>
    <row r="987" spans="2:3" ht="15.75" customHeight="1" x14ac:dyDescent="0.25">
      <c r="B987" s="2"/>
      <c r="C987" s="2"/>
    </row>
    <row r="988" spans="2:3" ht="15.75" customHeight="1" x14ac:dyDescent="0.25">
      <c r="B988" s="2"/>
      <c r="C988" s="2"/>
    </row>
    <row r="989" spans="2:3" ht="15.75" customHeight="1" x14ac:dyDescent="0.25">
      <c r="B989" s="2"/>
      <c r="C989" s="2"/>
    </row>
    <row r="990" spans="2:3" ht="15.75" customHeight="1" x14ac:dyDescent="0.25">
      <c r="B990" s="2"/>
      <c r="C990" s="2"/>
    </row>
    <row r="991" spans="2:3" ht="15.75" customHeight="1" x14ac:dyDescent="0.25">
      <c r="B991" s="2"/>
      <c r="C991" s="2"/>
    </row>
    <row r="992" spans="2:3" ht="15.75" customHeight="1" x14ac:dyDescent="0.25">
      <c r="B992" s="2"/>
      <c r="C992" s="2"/>
    </row>
    <row r="993" spans="2:3" ht="15.75" customHeight="1" x14ac:dyDescent="0.25">
      <c r="B993" s="2"/>
      <c r="C993" s="2"/>
    </row>
    <row r="994" spans="2:3" ht="15.75" customHeight="1" x14ac:dyDescent="0.25">
      <c r="B994" s="2"/>
      <c r="C994" s="2"/>
    </row>
    <row r="995" spans="2:3" ht="15.75" customHeight="1" x14ac:dyDescent="0.25">
      <c r="B995" s="2"/>
      <c r="C995" s="2"/>
    </row>
    <row r="996" spans="2:3" ht="15.75" customHeight="1" x14ac:dyDescent="0.25">
      <c r="B996" s="2"/>
      <c r="C996" s="2"/>
    </row>
    <row r="997" spans="2:3" ht="15.75" customHeight="1" x14ac:dyDescent="0.25">
      <c r="B997" s="2"/>
      <c r="C997" s="2"/>
    </row>
    <row r="998" spans="2:3" ht="15.75" customHeight="1" x14ac:dyDescent="0.25">
      <c r="B998" s="2"/>
      <c r="C998" s="2"/>
    </row>
    <row r="999" spans="2:3" ht="15.75" customHeight="1" x14ac:dyDescent="0.25">
      <c r="B999" s="2"/>
      <c r="C999" s="2"/>
    </row>
    <row r="1000" spans="2:3" ht="15.75" customHeight="1" x14ac:dyDescent="0.25">
      <c r="B1000" s="2"/>
      <c r="C1000" s="2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1"/>
  <sheetViews>
    <sheetView workbookViewId="0">
      <selection activeCell="F26" sqref="F26"/>
    </sheetView>
  </sheetViews>
  <sheetFormatPr defaultColWidth="14.42578125" defaultRowHeight="15" customHeight="1" x14ac:dyDescent="0.25"/>
  <cols>
    <col min="1" max="1" width="32.5703125" customWidth="1"/>
    <col min="2" max="2" width="23.7109375" customWidth="1"/>
    <col min="3" max="3" width="27.28515625" customWidth="1"/>
    <col min="4" max="4" width="12.85546875" customWidth="1"/>
    <col min="5" max="5" width="19.85546875" customWidth="1"/>
    <col min="6" max="6" width="19.28515625" customWidth="1"/>
    <col min="7" max="7" width="42.5703125" customWidth="1"/>
    <col min="8" max="8" width="18.28515625" customWidth="1"/>
    <col min="9" max="9" width="16.7109375" customWidth="1"/>
    <col min="10" max="10" width="16.85546875" customWidth="1"/>
    <col min="11" max="26" width="8.7109375" customWidth="1"/>
  </cols>
  <sheetData>
    <row r="1" spans="1:6" ht="15" customHeight="1" x14ac:dyDescent="0.25">
      <c r="D1" s="38" t="s">
        <v>181</v>
      </c>
      <c r="E1" s="38" t="s">
        <v>66</v>
      </c>
      <c r="F1" s="38" t="s">
        <v>67</v>
      </c>
    </row>
    <row r="2" spans="1:6" x14ac:dyDescent="0.25">
      <c r="A2" s="12" t="s">
        <v>36</v>
      </c>
      <c r="B2" s="54" t="s">
        <v>179</v>
      </c>
      <c r="C2" s="12" t="s">
        <v>122</v>
      </c>
      <c r="D2" s="91" t="s">
        <v>37</v>
      </c>
      <c r="E2" s="91" t="s">
        <v>38</v>
      </c>
      <c r="F2" s="91" t="s">
        <v>39</v>
      </c>
    </row>
    <row r="3" spans="1:6" x14ac:dyDescent="0.25">
      <c r="A3" s="100" t="s">
        <v>184</v>
      </c>
      <c r="B3" s="100" t="s">
        <v>40</v>
      </c>
      <c r="C3" s="103" t="s">
        <v>185</v>
      </c>
      <c r="D3" s="92">
        <v>4</v>
      </c>
      <c r="E3" s="92">
        <v>3</v>
      </c>
      <c r="F3" s="92">
        <v>3</v>
      </c>
    </row>
    <row r="4" spans="1:6" x14ac:dyDescent="0.25">
      <c r="A4" s="15"/>
      <c r="B4" s="15"/>
      <c r="C4" s="103" t="s">
        <v>180</v>
      </c>
      <c r="D4" s="92">
        <v>5</v>
      </c>
      <c r="E4" s="92">
        <v>4</v>
      </c>
      <c r="F4" s="92">
        <v>3</v>
      </c>
    </row>
    <row r="5" spans="1:6" ht="15" customHeight="1" x14ac:dyDescent="0.25">
      <c r="D5" s="38"/>
      <c r="E5" s="38"/>
      <c r="F5" s="38"/>
    </row>
    <row r="6" spans="1:6" ht="15" customHeight="1" x14ac:dyDescent="0.25">
      <c r="C6" s="42"/>
    </row>
    <row r="8" spans="1:6" x14ac:dyDescent="0.25">
      <c r="D8" s="93" t="s">
        <v>181</v>
      </c>
      <c r="E8" s="93" t="s">
        <v>66</v>
      </c>
      <c r="F8" s="93" t="s">
        <v>67</v>
      </c>
    </row>
    <row r="9" spans="1:6" x14ac:dyDescent="0.25">
      <c r="A9" s="90" t="s">
        <v>182</v>
      </c>
      <c r="B9" s="96">
        <v>0.4</v>
      </c>
      <c r="C9" s="98" t="s">
        <v>185</v>
      </c>
      <c r="D9" s="94">
        <f t="shared" ref="D9:D10" si="0">B9*D3</f>
        <v>1.6</v>
      </c>
      <c r="E9" s="94">
        <f t="shared" ref="E9:E10" si="1">B9*E3</f>
        <v>1.2000000000000002</v>
      </c>
      <c r="F9" s="94">
        <f t="shared" ref="F9:F10" si="2">B9*F3</f>
        <v>1.2000000000000002</v>
      </c>
    </row>
    <row r="10" spans="1:6" x14ac:dyDescent="0.25">
      <c r="B10" s="96">
        <v>0.6</v>
      </c>
      <c r="C10" s="98" t="s">
        <v>180</v>
      </c>
      <c r="D10" s="94">
        <f t="shared" si="0"/>
        <v>3</v>
      </c>
      <c r="E10" s="94">
        <f t="shared" si="1"/>
        <v>2.4</v>
      </c>
      <c r="F10" s="94">
        <f t="shared" si="2"/>
        <v>1.7999999999999998</v>
      </c>
    </row>
    <row r="11" spans="1:6" x14ac:dyDescent="0.25">
      <c r="C11" s="97" t="s">
        <v>183</v>
      </c>
      <c r="D11" s="95">
        <f t="shared" ref="D11:F11" si="3">D9+D10</f>
        <v>4.5999999999999996</v>
      </c>
      <c r="E11" s="95">
        <f t="shared" si="3"/>
        <v>3.6</v>
      </c>
      <c r="F11" s="99">
        <f t="shared" si="3"/>
        <v>3</v>
      </c>
    </row>
    <row r="18" spans="5:6" x14ac:dyDescent="0.25">
      <c r="E18" s="2"/>
      <c r="F18" s="2"/>
    </row>
    <row r="22" spans="5:6" ht="15.75" customHeight="1" x14ac:dyDescent="0.25"/>
    <row r="23" spans="5:6" ht="15.75" customHeight="1" x14ac:dyDescent="0.25"/>
    <row r="24" spans="5:6" ht="15.75" customHeight="1" x14ac:dyDescent="0.25"/>
    <row r="25" spans="5:6" ht="15.75" customHeight="1" x14ac:dyDescent="0.25"/>
    <row r="26" spans="5:6" ht="15.75" customHeight="1" x14ac:dyDescent="0.25"/>
    <row r="27" spans="5:6" ht="15.75" customHeight="1" x14ac:dyDescent="0.25"/>
    <row r="28" spans="5:6" ht="15.75" customHeight="1" x14ac:dyDescent="0.25"/>
    <row r="29" spans="5:6" ht="15.75" customHeight="1" x14ac:dyDescent="0.25"/>
    <row r="30" spans="5:6" ht="15.75" customHeight="1" x14ac:dyDescent="0.25"/>
    <row r="31" spans="5:6" ht="15.75" customHeight="1" x14ac:dyDescent="0.25"/>
    <row r="32" spans="5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conditionalFormatting sqref="D11:F11">
    <cfRule type="cellIs" dxfId="10" priority="1" operator="greaterThan">
      <formula>3</formula>
    </cfRule>
  </conditionalFormatting>
  <pageMargins left="0.7" right="0.7" top="0.75" bottom="0.75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zoomScale="110" zoomScaleNormal="110" workbookViewId="0">
      <selection activeCell="K29" sqref="K29"/>
    </sheetView>
  </sheetViews>
  <sheetFormatPr defaultColWidth="14.42578125" defaultRowHeight="15" customHeight="1" x14ac:dyDescent="0.25"/>
  <cols>
    <col min="1" max="1" width="36.7109375" customWidth="1"/>
    <col min="2" max="2" width="21.28515625" customWidth="1"/>
    <col min="3" max="3" width="27" customWidth="1"/>
    <col min="4" max="4" width="18.140625" customWidth="1"/>
    <col min="6" max="6" width="18.7109375" customWidth="1"/>
    <col min="8" max="8" width="46.42578125" customWidth="1"/>
    <col min="11" max="11" width="23.140625" customWidth="1"/>
  </cols>
  <sheetData>
    <row r="1" spans="1:11" ht="15" customHeight="1" x14ac:dyDescent="0.25">
      <c r="D1" s="38" t="s">
        <v>181</v>
      </c>
      <c r="E1" s="38" t="s">
        <v>66</v>
      </c>
      <c r="F1" s="38" t="s">
        <v>67</v>
      </c>
      <c r="H1" s="38" t="s">
        <v>127</v>
      </c>
      <c r="I1" s="38" t="s">
        <v>181</v>
      </c>
      <c r="J1" s="38" t="s">
        <v>66</v>
      </c>
      <c r="K1" s="38" t="s">
        <v>67</v>
      </c>
    </row>
    <row r="2" spans="1:11" x14ac:dyDescent="0.25">
      <c r="A2" s="13" t="s">
        <v>45</v>
      </c>
      <c r="B2" s="13" t="s">
        <v>179</v>
      </c>
      <c r="C2" s="55" t="s">
        <v>137</v>
      </c>
      <c r="D2" s="13" t="s">
        <v>46</v>
      </c>
      <c r="E2" s="13" t="s">
        <v>47</v>
      </c>
      <c r="F2" s="55" t="s">
        <v>48</v>
      </c>
      <c r="H2" s="44" t="s">
        <v>126</v>
      </c>
      <c r="I2" s="45" t="s">
        <v>37</v>
      </c>
      <c r="J2" s="45" t="s">
        <v>38</v>
      </c>
      <c r="K2" s="45" t="s">
        <v>39</v>
      </c>
    </row>
    <row r="3" spans="1:11" x14ac:dyDescent="0.25">
      <c r="A3" s="101" t="s">
        <v>49</v>
      </c>
      <c r="B3" s="101" t="s">
        <v>186</v>
      </c>
      <c r="C3" s="101" t="s">
        <v>187</v>
      </c>
      <c r="D3" s="16">
        <v>5</v>
      </c>
      <c r="E3" s="16">
        <v>3</v>
      </c>
      <c r="F3" s="16">
        <v>2</v>
      </c>
      <c r="H3" s="43" t="s">
        <v>192</v>
      </c>
      <c r="I3" s="46">
        <v>450000</v>
      </c>
      <c r="J3" s="47">
        <v>300000</v>
      </c>
      <c r="K3" s="48">
        <v>400000</v>
      </c>
    </row>
    <row r="4" spans="1:11" x14ac:dyDescent="0.25">
      <c r="A4" s="101"/>
      <c r="B4" s="101"/>
      <c r="C4" s="101" t="s">
        <v>188</v>
      </c>
      <c r="D4" s="16">
        <v>5</v>
      </c>
      <c r="E4" s="16">
        <v>5</v>
      </c>
      <c r="F4" s="16">
        <v>2</v>
      </c>
      <c r="H4" s="43" t="s">
        <v>193</v>
      </c>
      <c r="I4" s="107" t="str">
        <f>IF(I3&lt;Frame_conditions!C25,"Feasible","Not feasible")</f>
        <v>Feasible</v>
      </c>
      <c r="J4" s="107" t="str">
        <f>IF(J3&lt;Frame_conditions!C25,"Feasible","Not feasible")</f>
        <v>Feasible</v>
      </c>
      <c r="K4" s="107" t="str">
        <f>IF(K3&lt;Frame_conditions!C25,"Feasible","Not feasible")</f>
        <v>Feasible</v>
      </c>
    </row>
    <row r="5" spans="1:11" x14ac:dyDescent="0.25">
      <c r="B5" s="4" t="s">
        <v>44</v>
      </c>
      <c r="D5" s="4" t="s">
        <v>41</v>
      </c>
      <c r="E5" s="4" t="s">
        <v>42</v>
      </c>
      <c r="F5" s="4" t="s">
        <v>43</v>
      </c>
    </row>
    <row r="6" spans="1:11" x14ac:dyDescent="0.25">
      <c r="A6" t="s">
        <v>186</v>
      </c>
      <c r="B6" s="16">
        <v>0.5</v>
      </c>
      <c r="C6" t="s">
        <v>187</v>
      </c>
      <c r="D6" s="20">
        <f t="shared" ref="D6:D7" si="0">B6*D3</f>
        <v>2.5</v>
      </c>
      <c r="E6" s="21">
        <f t="shared" ref="E6:E7" si="1">B6*E3</f>
        <v>1.5</v>
      </c>
      <c r="F6" s="18">
        <f t="shared" ref="F6:F7" si="2">F3*B6</f>
        <v>1</v>
      </c>
    </row>
    <row r="7" spans="1:11" x14ac:dyDescent="0.25">
      <c r="A7" t="s">
        <v>186</v>
      </c>
      <c r="B7" s="16">
        <v>0.5</v>
      </c>
      <c r="C7" t="s">
        <v>188</v>
      </c>
      <c r="D7" s="20">
        <f t="shared" si="0"/>
        <v>2.5</v>
      </c>
      <c r="E7" s="21">
        <f t="shared" si="1"/>
        <v>2.5</v>
      </c>
      <c r="F7" s="18">
        <f t="shared" si="2"/>
        <v>1</v>
      </c>
    </row>
    <row r="8" spans="1:11" x14ac:dyDescent="0.25">
      <c r="C8" s="41" t="s">
        <v>50</v>
      </c>
      <c r="D8" s="22">
        <f t="shared" ref="D8:F8" si="3">D6+D7</f>
        <v>5</v>
      </c>
      <c r="E8" s="23">
        <f t="shared" si="3"/>
        <v>4</v>
      </c>
      <c r="F8" s="24">
        <f t="shared" si="3"/>
        <v>2</v>
      </c>
    </row>
    <row r="9" spans="1:11" x14ac:dyDescent="0.25">
      <c r="D9" s="17"/>
      <c r="E9" s="17"/>
      <c r="F9" s="17"/>
    </row>
    <row r="14" spans="1:11" ht="15" customHeight="1" x14ac:dyDescent="0.25">
      <c r="D14" s="38" t="s">
        <v>181</v>
      </c>
      <c r="E14" s="38" t="s">
        <v>66</v>
      </c>
      <c r="F14" s="38" t="s">
        <v>67</v>
      </c>
      <c r="H14" s="38" t="s">
        <v>127</v>
      </c>
      <c r="I14" s="50" t="s">
        <v>181</v>
      </c>
      <c r="J14" s="38" t="s">
        <v>66</v>
      </c>
      <c r="K14" s="38" t="s">
        <v>67</v>
      </c>
    </row>
    <row r="15" spans="1:11" x14ac:dyDescent="0.25">
      <c r="A15" s="19" t="s">
        <v>51</v>
      </c>
      <c r="B15" s="13" t="s">
        <v>179</v>
      </c>
      <c r="C15" s="13" t="s">
        <v>137</v>
      </c>
      <c r="D15" s="13" t="s">
        <v>52</v>
      </c>
      <c r="E15" s="13" t="s">
        <v>53</v>
      </c>
      <c r="F15" s="13" t="s">
        <v>54</v>
      </c>
      <c r="H15" s="44" t="s">
        <v>126</v>
      </c>
      <c r="I15" s="51" t="s">
        <v>52</v>
      </c>
      <c r="J15" s="19" t="s">
        <v>53</v>
      </c>
      <c r="K15" s="19" t="s">
        <v>54</v>
      </c>
    </row>
    <row r="16" spans="1:11" x14ac:dyDescent="0.25">
      <c r="A16" s="100" t="s">
        <v>55</v>
      </c>
      <c r="B16" s="100" t="s">
        <v>56</v>
      </c>
      <c r="C16" s="100" t="s">
        <v>195</v>
      </c>
      <c r="D16" s="39">
        <v>5</v>
      </c>
      <c r="E16" s="39">
        <v>4</v>
      </c>
      <c r="F16" s="39">
        <v>2</v>
      </c>
      <c r="H16" s="43" t="s">
        <v>192</v>
      </c>
      <c r="I16" s="52">
        <v>350000</v>
      </c>
      <c r="J16" s="47">
        <v>150000</v>
      </c>
      <c r="K16" s="48">
        <v>135000</v>
      </c>
    </row>
    <row r="17" spans="1:11" x14ac:dyDescent="0.25">
      <c r="A17" s="15"/>
      <c r="B17" s="15"/>
      <c r="C17" s="100" t="s">
        <v>194</v>
      </c>
      <c r="D17" s="39">
        <v>4</v>
      </c>
      <c r="E17" s="39">
        <v>4</v>
      </c>
      <c r="F17" s="39">
        <v>3</v>
      </c>
      <c r="H17" s="43" t="s">
        <v>193</v>
      </c>
      <c r="I17" s="108" t="str">
        <f>IF(I16&lt;Frame_conditions!$C$25,"Feasible","Not feasible")</f>
        <v>Feasible</v>
      </c>
      <c r="J17" s="107" t="str">
        <f>IF(J16&lt;Frame_conditions!$C$25,"Feasible","Not feasible")</f>
        <v>Feasible</v>
      </c>
      <c r="K17" s="107" t="str">
        <f>IF(K16&lt;Frame_conditions!$C$25,"Feasible","Not feasible")</f>
        <v>Feasible</v>
      </c>
    </row>
    <row r="18" spans="1:11" x14ac:dyDescent="0.25">
      <c r="B18" s="4" t="s">
        <v>44</v>
      </c>
      <c r="D18" s="4" t="s">
        <v>41</v>
      </c>
      <c r="E18" s="4" t="s">
        <v>42</v>
      </c>
      <c r="F18" s="4" t="s">
        <v>43</v>
      </c>
    </row>
    <row r="19" spans="1:11" x14ac:dyDescent="0.25">
      <c r="A19" s="5" t="s">
        <v>56</v>
      </c>
      <c r="B19" s="39">
        <v>0.3</v>
      </c>
      <c r="C19" s="100" t="s">
        <v>195</v>
      </c>
      <c r="D19" s="22">
        <f t="shared" ref="D19:D20" si="4">D16*B6</f>
        <v>2.5</v>
      </c>
      <c r="E19" s="22">
        <f t="shared" ref="E19:E20" si="5">E16*B6</f>
        <v>2</v>
      </c>
      <c r="F19" s="17">
        <f t="shared" ref="F19:F20" si="6">F16*B6</f>
        <v>1</v>
      </c>
    </row>
    <row r="20" spans="1:11" x14ac:dyDescent="0.25">
      <c r="A20" s="5" t="s">
        <v>56</v>
      </c>
      <c r="B20" s="39">
        <v>0.7</v>
      </c>
      <c r="C20" s="100" t="s">
        <v>194</v>
      </c>
      <c r="D20" s="22">
        <f t="shared" si="4"/>
        <v>2</v>
      </c>
      <c r="E20" s="22">
        <f t="shared" si="5"/>
        <v>2</v>
      </c>
      <c r="F20" s="17">
        <f t="shared" si="6"/>
        <v>1.5</v>
      </c>
    </row>
    <row r="21" spans="1:11" x14ac:dyDescent="0.25">
      <c r="C21" s="41" t="s">
        <v>57</v>
      </c>
      <c r="D21" s="22">
        <f t="shared" ref="D21:F21" si="7">SUM(D19:D20)</f>
        <v>4.5</v>
      </c>
      <c r="E21" s="22">
        <f t="shared" si="7"/>
        <v>4</v>
      </c>
      <c r="F21" s="17">
        <f t="shared" si="7"/>
        <v>2.5</v>
      </c>
    </row>
  </sheetData>
  <conditionalFormatting sqref="D8:F8">
    <cfRule type="cellIs" dxfId="9" priority="3" operator="greaterThan">
      <formula>3</formula>
    </cfRule>
  </conditionalFormatting>
  <conditionalFormatting sqref="D21:F21">
    <cfRule type="cellIs" dxfId="8" priority="4" operator="greaterThan">
      <formula>3</formula>
    </cfRule>
  </conditionalFormatting>
  <conditionalFormatting sqref="I4:K4">
    <cfRule type="cellIs" dxfId="7" priority="2" operator="equal">
      <formula>"Feasibile"</formula>
    </cfRule>
  </conditionalFormatting>
  <conditionalFormatting sqref="I17:K17">
    <cfRule type="cellIs" dxfId="6" priority="1" operator="equal">
      <formula>"Feasibile"</formula>
    </cfRule>
  </conditionalFormatting>
  <dataValidations count="1">
    <dataValidation type="decimal" allowBlank="1" showDropDown="1" showInputMessage="1" prompt="6" sqref="D6:D7">
      <formula1>1</formula1>
      <formula2>10</formula2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1"/>
  <sheetViews>
    <sheetView topLeftCell="C1" workbookViewId="0">
      <selection activeCell="I4" sqref="I4"/>
    </sheetView>
  </sheetViews>
  <sheetFormatPr defaultColWidth="14.42578125" defaultRowHeight="15" customHeight="1" x14ac:dyDescent="0.25"/>
  <cols>
    <col min="1" max="1" width="47.7109375" customWidth="1"/>
    <col min="2" max="2" width="35" customWidth="1"/>
    <col min="3" max="3" width="39.28515625" customWidth="1"/>
    <col min="4" max="4" width="17.42578125" customWidth="1"/>
    <col min="5" max="5" width="24.5703125" customWidth="1"/>
    <col min="6" max="6" width="18.85546875" customWidth="1"/>
    <col min="8" max="8" width="40.28515625" customWidth="1"/>
    <col min="9" max="9" width="23.5703125" customWidth="1"/>
    <col min="10" max="10" width="26.7109375" customWidth="1"/>
    <col min="11" max="11" width="24.140625" customWidth="1"/>
  </cols>
  <sheetData>
    <row r="1" spans="1:11" ht="15" customHeight="1" x14ac:dyDescent="0.25">
      <c r="D1" s="38" t="s">
        <v>181</v>
      </c>
      <c r="E1" s="38" t="s">
        <v>66</v>
      </c>
      <c r="F1" s="38" t="s">
        <v>67</v>
      </c>
      <c r="H1" s="38" t="s">
        <v>127</v>
      </c>
      <c r="I1" s="38" t="s">
        <v>41</v>
      </c>
      <c r="J1" s="38" t="s">
        <v>42</v>
      </c>
      <c r="K1" s="38" t="s">
        <v>43</v>
      </c>
    </row>
    <row r="2" spans="1:11" x14ac:dyDescent="0.25">
      <c r="A2" s="13" t="s">
        <v>58</v>
      </c>
      <c r="B2" s="55" t="s">
        <v>179</v>
      </c>
      <c r="C2" s="55" t="s">
        <v>137</v>
      </c>
      <c r="D2" s="13" t="s">
        <v>59</v>
      </c>
      <c r="E2" s="13" t="s">
        <v>60</v>
      </c>
      <c r="F2" s="12" t="s">
        <v>61</v>
      </c>
      <c r="H2" s="44" t="s">
        <v>126</v>
      </c>
      <c r="I2" s="19" t="s">
        <v>59</v>
      </c>
      <c r="J2" s="19" t="s">
        <v>60</v>
      </c>
      <c r="K2" s="12" t="s">
        <v>61</v>
      </c>
    </row>
    <row r="3" spans="1:11" x14ac:dyDescent="0.25">
      <c r="A3" s="101" t="s">
        <v>62</v>
      </c>
      <c r="B3" s="101" t="s">
        <v>63</v>
      </c>
      <c r="C3" s="101" t="s">
        <v>189</v>
      </c>
      <c r="D3" s="16">
        <v>5</v>
      </c>
      <c r="E3" s="16">
        <v>3</v>
      </c>
      <c r="F3" s="14">
        <v>1</v>
      </c>
      <c r="H3" s="43" t="s">
        <v>192</v>
      </c>
      <c r="I3" s="46">
        <v>15000</v>
      </c>
      <c r="J3" s="47">
        <v>300000</v>
      </c>
      <c r="K3" s="48">
        <v>400000</v>
      </c>
    </row>
    <row r="4" spans="1:11" x14ac:dyDescent="0.25">
      <c r="A4" s="101"/>
      <c r="B4" s="101"/>
      <c r="C4" s="101" t="s">
        <v>190</v>
      </c>
      <c r="D4" s="16">
        <v>4</v>
      </c>
      <c r="E4" s="16">
        <v>4</v>
      </c>
      <c r="F4" s="14">
        <v>3</v>
      </c>
      <c r="H4" s="43" t="s">
        <v>193</v>
      </c>
      <c r="I4" s="107" t="str">
        <f>IF(I3&lt;Frame_conditions!$C$26,"Feasible","Not feasible")</f>
        <v>Feasible</v>
      </c>
      <c r="J4" s="49" t="str">
        <f>IF(J3&lt;Frame_conditions!$C$26,"Feasible","Not feasible")</f>
        <v>Not feasible</v>
      </c>
      <c r="K4" s="49" t="str">
        <f>IF(K3&lt;Frame_conditions!$C$26,"Feasible","Not feasible")</f>
        <v>Not feasible</v>
      </c>
    </row>
    <row r="5" spans="1:11" x14ac:dyDescent="0.25">
      <c r="A5" s="101"/>
      <c r="B5" s="101"/>
      <c r="C5" s="101" t="s">
        <v>191</v>
      </c>
      <c r="D5" s="16">
        <v>5</v>
      </c>
      <c r="E5" s="16">
        <v>5</v>
      </c>
      <c r="F5" s="14">
        <v>3</v>
      </c>
    </row>
    <row r="7" spans="1:11" x14ac:dyDescent="0.25">
      <c r="B7" s="5" t="s">
        <v>64</v>
      </c>
      <c r="D7" s="58" t="s">
        <v>65</v>
      </c>
      <c r="E7" s="58" t="s">
        <v>66</v>
      </c>
      <c r="F7" s="58" t="s">
        <v>67</v>
      </c>
    </row>
    <row r="8" spans="1:11" x14ac:dyDescent="0.25">
      <c r="B8" s="16">
        <v>0.4</v>
      </c>
      <c r="C8" s="101" t="s">
        <v>189</v>
      </c>
      <c r="D8" s="17">
        <f t="shared" ref="D8:D10" si="0">B8*D3</f>
        <v>2</v>
      </c>
      <c r="E8" s="17">
        <f t="shared" ref="E8:E10" si="1">B8*E3</f>
        <v>1.2000000000000002</v>
      </c>
      <c r="F8" s="17">
        <f t="shared" ref="F8:F10" si="2">B8*F3</f>
        <v>0.4</v>
      </c>
    </row>
    <row r="9" spans="1:11" x14ac:dyDescent="0.25">
      <c r="B9" s="16">
        <v>0.3</v>
      </c>
      <c r="C9" s="101" t="s">
        <v>190</v>
      </c>
      <c r="D9" s="17">
        <f t="shared" si="0"/>
        <v>1.2</v>
      </c>
      <c r="E9" s="17">
        <f t="shared" si="1"/>
        <v>1.2</v>
      </c>
      <c r="F9" s="17">
        <f t="shared" si="2"/>
        <v>0.89999999999999991</v>
      </c>
    </row>
    <row r="10" spans="1:11" x14ac:dyDescent="0.25">
      <c r="B10" s="16">
        <v>0.3</v>
      </c>
      <c r="C10" s="101" t="s">
        <v>191</v>
      </c>
      <c r="D10" s="17">
        <f t="shared" si="0"/>
        <v>1.5</v>
      </c>
      <c r="E10" s="17">
        <f t="shared" si="1"/>
        <v>1.5</v>
      </c>
      <c r="F10" s="17">
        <f t="shared" si="2"/>
        <v>0.89999999999999991</v>
      </c>
    </row>
    <row r="11" spans="1:11" x14ac:dyDescent="0.25">
      <c r="C11" s="41" t="s">
        <v>68</v>
      </c>
      <c r="D11" s="17">
        <f t="shared" ref="D11:F11" si="3">SUM(D8:D10)</f>
        <v>4.7</v>
      </c>
      <c r="E11" s="17">
        <f t="shared" si="3"/>
        <v>3.9000000000000004</v>
      </c>
      <c r="F11" s="17">
        <f t="shared" si="3"/>
        <v>2.1999999999999997</v>
      </c>
    </row>
  </sheetData>
  <conditionalFormatting sqref="D11:F11">
    <cfRule type="cellIs" dxfId="5" priority="2" operator="greaterThan">
      <formula>3</formula>
    </cfRule>
  </conditionalFormatting>
  <conditionalFormatting sqref="I4:K4">
    <cfRule type="cellIs" dxfId="4" priority="1" operator="equal">
      <formula>"Feasibile"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1"/>
  <sheetViews>
    <sheetView zoomScale="90" zoomScaleNormal="90" workbookViewId="0">
      <selection activeCell="F23" sqref="F23"/>
    </sheetView>
  </sheetViews>
  <sheetFormatPr defaultColWidth="14.42578125" defaultRowHeight="15" customHeight="1" x14ac:dyDescent="0.25"/>
  <cols>
    <col min="1" max="1" width="34.28515625" customWidth="1"/>
    <col min="2" max="2" width="42" customWidth="1"/>
    <col min="3" max="3" width="39.85546875" customWidth="1"/>
    <col min="4" max="4" width="19.5703125" customWidth="1"/>
    <col min="5" max="5" width="23.85546875" customWidth="1"/>
    <col min="6" max="6" width="21.140625" customWidth="1"/>
    <col min="7" max="7" width="34.42578125" customWidth="1"/>
    <col min="8" max="8" width="22.140625" customWidth="1"/>
    <col min="9" max="9" width="17.85546875" customWidth="1"/>
    <col min="10" max="10" width="30.5703125" customWidth="1"/>
  </cols>
  <sheetData>
    <row r="1" spans="1:10" ht="15" customHeight="1" x14ac:dyDescent="0.25">
      <c r="D1" s="40" t="s">
        <v>65</v>
      </c>
      <c r="E1" s="40" t="s">
        <v>66</v>
      </c>
      <c r="F1" s="40" t="s">
        <v>67</v>
      </c>
      <c r="G1" s="38" t="s">
        <v>127</v>
      </c>
      <c r="H1" s="38" t="s">
        <v>41</v>
      </c>
      <c r="I1" s="38" t="s">
        <v>42</v>
      </c>
      <c r="J1" s="38" t="s">
        <v>43</v>
      </c>
    </row>
    <row r="2" spans="1:10" x14ac:dyDescent="0.25">
      <c r="A2" s="12" t="s">
        <v>69</v>
      </c>
      <c r="B2" s="54" t="s">
        <v>179</v>
      </c>
      <c r="C2" s="55" t="s">
        <v>137</v>
      </c>
      <c r="D2" s="13" t="s">
        <v>70</v>
      </c>
      <c r="E2" s="13" t="s">
        <v>71</v>
      </c>
      <c r="F2" s="55" t="s">
        <v>200</v>
      </c>
      <c r="G2" s="44" t="s">
        <v>126</v>
      </c>
      <c r="H2" s="19" t="s">
        <v>70</v>
      </c>
      <c r="I2" s="19" t="s">
        <v>71</v>
      </c>
      <c r="J2" s="55" t="s">
        <v>200</v>
      </c>
    </row>
    <row r="3" spans="1:10" x14ac:dyDescent="0.25">
      <c r="A3" s="100" t="s">
        <v>72</v>
      </c>
      <c r="B3" s="100" t="s">
        <v>73</v>
      </c>
      <c r="C3" s="100" t="s">
        <v>198</v>
      </c>
      <c r="D3" s="16">
        <v>2</v>
      </c>
      <c r="E3" s="16">
        <v>2</v>
      </c>
      <c r="F3" s="16">
        <v>2</v>
      </c>
      <c r="G3" s="43" t="s">
        <v>192</v>
      </c>
      <c r="H3" s="46">
        <v>3500</v>
      </c>
      <c r="I3" s="47">
        <v>2000</v>
      </c>
      <c r="J3" s="48">
        <v>10000</v>
      </c>
    </row>
    <row r="4" spans="1:10" x14ac:dyDescent="0.25">
      <c r="A4" s="102"/>
      <c r="B4" s="102"/>
      <c r="C4" s="100" t="s">
        <v>199</v>
      </c>
      <c r="D4" s="16">
        <v>3</v>
      </c>
      <c r="E4" s="16">
        <v>3</v>
      </c>
      <c r="F4" s="16">
        <v>3</v>
      </c>
      <c r="G4" s="43" t="s">
        <v>196</v>
      </c>
      <c r="H4" s="107" t="str">
        <f>IF(H3&lt;Frame_conditions!$C$26,"Feasible","Not feasible")</f>
        <v>Feasible</v>
      </c>
      <c r="I4" s="107" t="str">
        <f>IF(I3&lt;Frame_conditions!$C$26,"Feasible","Not feasible")</f>
        <v>Feasible</v>
      </c>
      <c r="J4" s="107" t="str">
        <f>IF(J3&lt;Frame_conditions!$C$26,"Feasible","Not feasible")</f>
        <v>Feasible</v>
      </c>
    </row>
    <row r="5" spans="1:10" x14ac:dyDescent="0.25">
      <c r="A5" s="102"/>
      <c r="B5" s="102"/>
      <c r="C5" s="109" t="s">
        <v>205</v>
      </c>
      <c r="D5" s="16">
        <v>3</v>
      </c>
      <c r="E5" s="16">
        <v>3</v>
      </c>
      <c r="F5" s="16">
        <v>5</v>
      </c>
    </row>
    <row r="6" spans="1:10" x14ac:dyDescent="0.25">
      <c r="F6" s="17"/>
    </row>
    <row r="7" spans="1:10" x14ac:dyDescent="0.25">
      <c r="B7" s="4" t="s">
        <v>64</v>
      </c>
      <c r="D7" s="40" t="s">
        <v>65</v>
      </c>
      <c r="E7" s="40" t="s">
        <v>66</v>
      </c>
      <c r="F7" s="40" t="s">
        <v>67</v>
      </c>
    </row>
    <row r="8" spans="1:10" x14ac:dyDescent="0.25">
      <c r="B8" s="16">
        <v>0.2</v>
      </c>
      <c r="C8" s="100" t="s">
        <v>198</v>
      </c>
      <c r="D8" s="17">
        <f t="shared" ref="D8:D10" si="0">B8*D3</f>
        <v>0.4</v>
      </c>
      <c r="E8" s="17">
        <f t="shared" ref="E8:E10" si="1">B8*E3</f>
        <v>0.4</v>
      </c>
      <c r="F8" s="17">
        <f t="shared" ref="F8:F10" si="2">B8*F3</f>
        <v>0.4</v>
      </c>
    </row>
    <row r="9" spans="1:10" x14ac:dyDescent="0.25">
      <c r="B9" s="16">
        <v>0.2</v>
      </c>
      <c r="C9" s="100" t="s">
        <v>199</v>
      </c>
      <c r="D9" s="17">
        <f t="shared" si="0"/>
        <v>0.60000000000000009</v>
      </c>
      <c r="E9" s="17">
        <f t="shared" si="1"/>
        <v>0.60000000000000009</v>
      </c>
      <c r="F9" s="17">
        <f t="shared" si="2"/>
        <v>0.60000000000000009</v>
      </c>
    </row>
    <row r="10" spans="1:10" x14ac:dyDescent="0.25">
      <c r="B10" s="16">
        <v>0.6</v>
      </c>
      <c r="C10" s="100" t="s">
        <v>197</v>
      </c>
      <c r="D10" s="17">
        <f t="shared" si="0"/>
        <v>1.7999999999999998</v>
      </c>
      <c r="E10" s="17">
        <f t="shared" si="1"/>
        <v>1.7999999999999998</v>
      </c>
      <c r="F10" s="17">
        <f t="shared" si="2"/>
        <v>3</v>
      </c>
    </row>
    <row r="11" spans="1:10" x14ac:dyDescent="0.25">
      <c r="C11" s="41" t="s">
        <v>74</v>
      </c>
      <c r="D11" s="17">
        <f t="shared" ref="D11:F11" si="3">SUM(D8:D10)</f>
        <v>2.8</v>
      </c>
      <c r="E11" s="17">
        <f t="shared" si="3"/>
        <v>2.8</v>
      </c>
      <c r="F11" s="17">
        <f t="shared" si="3"/>
        <v>4</v>
      </c>
    </row>
    <row r="12" spans="1:10" x14ac:dyDescent="0.25">
      <c r="F12" s="17"/>
    </row>
    <row r="13" spans="1:10" x14ac:dyDescent="0.25">
      <c r="F13" s="17"/>
    </row>
    <row r="14" spans="1:10" x14ac:dyDescent="0.25">
      <c r="F14" s="17"/>
    </row>
    <row r="15" spans="1:10" x14ac:dyDescent="0.25">
      <c r="F15" s="17"/>
    </row>
    <row r="16" spans="1:10" x14ac:dyDescent="0.25">
      <c r="F16" s="17"/>
    </row>
    <row r="17" spans="6:6" x14ac:dyDescent="0.25">
      <c r="F17" s="17"/>
    </row>
    <row r="18" spans="6:6" x14ac:dyDescent="0.25">
      <c r="F18" s="17"/>
    </row>
    <row r="19" spans="6:6" x14ac:dyDescent="0.25">
      <c r="F19" s="17"/>
    </row>
    <row r="20" spans="6:6" x14ac:dyDescent="0.25">
      <c r="F20" s="17"/>
    </row>
    <row r="21" spans="6:6" x14ac:dyDescent="0.25">
      <c r="F21" s="17"/>
    </row>
    <row r="22" spans="6:6" x14ac:dyDescent="0.25">
      <c r="F22" s="17"/>
    </row>
    <row r="23" spans="6:6" x14ac:dyDescent="0.25">
      <c r="F23" s="17"/>
    </row>
    <row r="24" spans="6:6" x14ac:dyDescent="0.25">
      <c r="F24" s="17"/>
    </row>
    <row r="25" spans="6:6" x14ac:dyDescent="0.25">
      <c r="F25" s="17"/>
    </row>
    <row r="26" spans="6:6" x14ac:dyDescent="0.25">
      <c r="F26" s="17"/>
    </row>
    <row r="27" spans="6:6" x14ac:dyDescent="0.25">
      <c r="F27" s="17"/>
    </row>
    <row r="28" spans="6:6" x14ac:dyDescent="0.25">
      <c r="F28" s="17"/>
    </row>
    <row r="29" spans="6:6" x14ac:dyDescent="0.25">
      <c r="F29" s="17"/>
    </row>
    <row r="30" spans="6:6" x14ac:dyDescent="0.25">
      <c r="F30" s="17"/>
    </row>
    <row r="31" spans="6:6" x14ac:dyDescent="0.25">
      <c r="F31" s="17"/>
    </row>
    <row r="32" spans="6:6" x14ac:dyDescent="0.25">
      <c r="F32" s="17"/>
    </row>
    <row r="33" spans="6:6" x14ac:dyDescent="0.25">
      <c r="F33" s="17"/>
    </row>
    <row r="34" spans="6:6" x14ac:dyDescent="0.25">
      <c r="F34" s="17"/>
    </row>
    <row r="35" spans="6:6" x14ac:dyDescent="0.25">
      <c r="F35" s="17"/>
    </row>
    <row r="36" spans="6:6" x14ac:dyDescent="0.25">
      <c r="F36" s="17"/>
    </row>
    <row r="37" spans="6:6" x14ac:dyDescent="0.25">
      <c r="F37" s="17"/>
    </row>
    <row r="38" spans="6:6" x14ac:dyDescent="0.25">
      <c r="F38" s="17"/>
    </row>
    <row r="39" spans="6:6" x14ac:dyDescent="0.25">
      <c r="F39" s="17"/>
    </row>
    <row r="40" spans="6:6" x14ac:dyDescent="0.25">
      <c r="F40" s="17"/>
    </row>
    <row r="41" spans="6:6" x14ac:dyDescent="0.25">
      <c r="F41" s="17"/>
    </row>
    <row r="42" spans="6:6" x14ac:dyDescent="0.25">
      <c r="F42" s="17"/>
    </row>
    <row r="43" spans="6:6" x14ac:dyDescent="0.25">
      <c r="F43" s="17"/>
    </row>
    <row r="44" spans="6:6" x14ac:dyDescent="0.25">
      <c r="F44" s="17"/>
    </row>
    <row r="45" spans="6:6" x14ac:dyDescent="0.25">
      <c r="F45" s="17"/>
    </row>
    <row r="46" spans="6:6" x14ac:dyDescent="0.25">
      <c r="F46" s="17"/>
    </row>
    <row r="47" spans="6:6" x14ac:dyDescent="0.25">
      <c r="F47" s="17"/>
    </row>
    <row r="48" spans="6:6" x14ac:dyDescent="0.25">
      <c r="F48" s="17"/>
    </row>
    <row r="49" spans="6:6" x14ac:dyDescent="0.25">
      <c r="F49" s="17"/>
    </row>
    <row r="50" spans="6:6" x14ac:dyDescent="0.25">
      <c r="F50" s="17"/>
    </row>
    <row r="51" spans="6:6" x14ac:dyDescent="0.25">
      <c r="F51" s="17"/>
    </row>
    <row r="52" spans="6:6" x14ac:dyDescent="0.25">
      <c r="F52" s="17"/>
    </row>
    <row r="53" spans="6:6" x14ac:dyDescent="0.25">
      <c r="F53" s="17"/>
    </row>
    <row r="54" spans="6:6" x14ac:dyDescent="0.25">
      <c r="F54" s="17"/>
    </row>
    <row r="55" spans="6:6" x14ac:dyDescent="0.25">
      <c r="F55" s="17"/>
    </row>
    <row r="56" spans="6:6" x14ac:dyDescent="0.25">
      <c r="F56" s="17"/>
    </row>
    <row r="57" spans="6:6" x14ac:dyDescent="0.25">
      <c r="F57" s="17"/>
    </row>
    <row r="58" spans="6:6" x14ac:dyDescent="0.25">
      <c r="F58" s="17"/>
    </row>
    <row r="59" spans="6:6" x14ac:dyDescent="0.25">
      <c r="F59" s="17"/>
    </row>
    <row r="60" spans="6:6" x14ac:dyDescent="0.25">
      <c r="F60" s="17"/>
    </row>
    <row r="61" spans="6:6" x14ac:dyDescent="0.25">
      <c r="F61" s="17"/>
    </row>
    <row r="62" spans="6:6" x14ac:dyDescent="0.25">
      <c r="F62" s="17"/>
    </row>
    <row r="63" spans="6:6" x14ac:dyDescent="0.25">
      <c r="F63" s="17"/>
    </row>
    <row r="64" spans="6:6" x14ac:dyDescent="0.25">
      <c r="F64" s="17"/>
    </row>
    <row r="65" spans="6:6" x14ac:dyDescent="0.25">
      <c r="F65" s="17"/>
    </row>
    <row r="66" spans="6:6" x14ac:dyDescent="0.25">
      <c r="F66" s="17"/>
    </row>
    <row r="67" spans="6:6" x14ac:dyDescent="0.25">
      <c r="F67" s="17"/>
    </row>
    <row r="68" spans="6:6" x14ac:dyDescent="0.25">
      <c r="F68" s="17"/>
    </row>
    <row r="69" spans="6:6" x14ac:dyDescent="0.25">
      <c r="F69" s="17"/>
    </row>
    <row r="70" spans="6:6" x14ac:dyDescent="0.25">
      <c r="F70" s="17"/>
    </row>
    <row r="71" spans="6:6" x14ac:dyDescent="0.25">
      <c r="F71" s="17"/>
    </row>
    <row r="72" spans="6:6" x14ac:dyDescent="0.25">
      <c r="F72" s="17"/>
    </row>
    <row r="73" spans="6:6" x14ac:dyDescent="0.25">
      <c r="F73" s="17"/>
    </row>
    <row r="74" spans="6:6" x14ac:dyDescent="0.25">
      <c r="F74" s="17"/>
    </row>
    <row r="75" spans="6:6" x14ac:dyDescent="0.25">
      <c r="F75" s="17"/>
    </row>
    <row r="76" spans="6:6" x14ac:dyDescent="0.25">
      <c r="F76" s="17"/>
    </row>
    <row r="77" spans="6:6" x14ac:dyDescent="0.25">
      <c r="F77" s="17"/>
    </row>
    <row r="78" spans="6:6" x14ac:dyDescent="0.25">
      <c r="F78" s="17"/>
    </row>
    <row r="79" spans="6:6" x14ac:dyDescent="0.25">
      <c r="F79" s="17"/>
    </row>
    <row r="80" spans="6:6" x14ac:dyDescent="0.25">
      <c r="F80" s="17"/>
    </row>
    <row r="81" spans="6:6" x14ac:dyDescent="0.25">
      <c r="F81" s="17"/>
    </row>
    <row r="82" spans="6:6" x14ac:dyDescent="0.25">
      <c r="F82" s="17"/>
    </row>
    <row r="83" spans="6:6" x14ac:dyDescent="0.25">
      <c r="F83" s="17"/>
    </row>
    <row r="84" spans="6:6" x14ac:dyDescent="0.25">
      <c r="F84" s="17"/>
    </row>
    <row r="85" spans="6:6" x14ac:dyDescent="0.25">
      <c r="F85" s="17"/>
    </row>
    <row r="86" spans="6:6" x14ac:dyDescent="0.25">
      <c r="F86" s="17"/>
    </row>
    <row r="87" spans="6:6" x14ac:dyDescent="0.25">
      <c r="F87" s="17"/>
    </row>
    <row r="88" spans="6:6" x14ac:dyDescent="0.25">
      <c r="F88" s="17"/>
    </row>
    <row r="89" spans="6:6" x14ac:dyDescent="0.25">
      <c r="F89" s="17"/>
    </row>
    <row r="90" spans="6:6" x14ac:dyDescent="0.25">
      <c r="F90" s="17"/>
    </row>
    <row r="91" spans="6:6" x14ac:dyDescent="0.25">
      <c r="F91" s="17"/>
    </row>
    <row r="92" spans="6:6" x14ac:dyDescent="0.25">
      <c r="F92" s="17"/>
    </row>
    <row r="93" spans="6:6" x14ac:dyDescent="0.25">
      <c r="F93" s="17"/>
    </row>
    <row r="94" spans="6:6" x14ac:dyDescent="0.25">
      <c r="F94" s="17"/>
    </row>
    <row r="95" spans="6:6" x14ac:dyDescent="0.25">
      <c r="F95" s="17"/>
    </row>
    <row r="96" spans="6:6" x14ac:dyDescent="0.25">
      <c r="F96" s="17"/>
    </row>
    <row r="97" spans="6:6" x14ac:dyDescent="0.25">
      <c r="F97" s="17"/>
    </row>
    <row r="98" spans="6:6" x14ac:dyDescent="0.25">
      <c r="F98" s="17"/>
    </row>
    <row r="99" spans="6:6" x14ac:dyDescent="0.25">
      <c r="F99" s="17"/>
    </row>
    <row r="100" spans="6:6" x14ac:dyDescent="0.25">
      <c r="F100" s="17"/>
    </row>
    <row r="101" spans="6:6" x14ac:dyDescent="0.25">
      <c r="F101" s="17"/>
    </row>
    <row r="102" spans="6:6" x14ac:dyDescent="0.25">
      <c r="F102" s="17"/>
    </row>
    <row r="103" spans="6:6" x14ac:dyDescent="0.25">
      <c r="F103" s="17"/>
    </row>
    <row r="104" spans="6:6" x14ac:dyDescent="0.25">
      <c r="F104" s="17"/>
    </row>
    <row r="105" spans="6:6" x14ac:dyDescent="0.25">
      <c r="F105" s="17"/>
    </row>
    <row r="106" spans="6:6" x14ac:dyDescent="0.25">
      <c r="F106" s="17"/>
    </row>
    <row r="107" spans="6:6" x14ac:dyDescent="0.25">
      <c r="F107" s="17"/>
    </row>
    <row r="108" spans="6:6" x14ac:dyDescent="0.25">
      <c r="F108" s="17"/>
    </row>
    <row r="109" spans="6:6" x14ac:dyDescent="0.25">
      <c r="F109" s="17"/>
    </row>
    <row r="110" spans="6:6" x14ac:dyDescent="0.25">
      <c r="F110" s="17"/>
    </row>
    <row r="111" spans="6:6" x14ac:dyDescent="0.25">
      <c r="F111" s="17"/>
    </row>
    <row r="112" spans="6:6" x14ac:dyDescent="0.25">
      <c r="F112" s="17"/>
    </row>
    <row r="113" spans="6:6" x14ac:dyDescent="0.25">
      <c r="F113" s="17"/>
    </row>
    <row r="114" spans="6:6" x14ac:dyDescent="0.25">
      <c r="F114" s="17"/>
    </row>
    <row r="115" spans="6:6" x14ac:dyDescent="0.25">
      <c r="F115" s="17"/>
    </row>
    <row r="116" spans="6:6" x14ac:dyDescent="0.25">
      <c r="F116" s="17"/>
    </row>
    <row r="117" spans="6:6" x14ac:dyDescent="0.25">
      <c r="F117" s="17"/>
    </row>
    <row r="118" spans="6:6" x14ac:dyDescent="0.25">
      <c r="F118" s="17"/>
    </row>
    <row r="119" spans="6:6" x14ac:dyDescent="0.25">
      <c r="F119" s="17"/>
    </row>
    <row r="120" spans="6:6" x14ac:dyDescent="0.25">
      <c r="F120" s="17"/>
    </row>
    <row r="121" spans="6:6" x14ac:dyDescent="0.25">
      <c r="F121" s="17"/>
    </row>
    <row r="122" spans="6:6" x14ac:dyDescent="0.25">
      <c r="F122" s="17"/>
    </row>
    <row r="123" spans="6:6" x14ac:dyDescent="0.25">
      <c r="F123" s="17"/>
    </row>
    <row r="124" spans="6:6" x14ac:dyDescent="0.25">
      <c r="F124" s="17"/>
    </row>
    <row r="125" spans="6:6" x14ac:dyDescent="0.25">
      <c r="F125" s="17"/>
    </row>
    <row r="126" spans="6:6" x14ac:dyDescent="0.25">
      <c r="F126" s="17"/>
    </row>
    <row r="127" spans="6:6" x14ac:dyDescent="0.25">
      <c r="F127" s="17"/>
    </row>
    <row r="128" spans="6:6" x14ac:dyDescent="0.25">
      <c r="F128" s="17"/>
    </row>
    <row r="129" spans="6:6" x14ac:dyDescent="0.25">
      <c r="F129" s="17"/>
    </row>
    <row r="130" spans="6:6" x14ac:dyDescent="0.25">
      <c r="F130" s="17"/>
    </row>
    <row r="131" spans="6:6" x14ac:dyDescent="0.25">
      <c r="F131" s="17"/>
    </row>
    <row r="132" spans="6:6" x14ac:dyDescent="0.25">
      <c r="F132" s="17"/>
    </row>
    <row r="133" spans="6:6" x14ac:dyDescent="0.25">
      <c r="F133" s="17"/>
    </row>
    <row r="134" spans="6:6" x14ac:dyDescent="0.25">
      <c r="F134" s="17"/>
    </row>
    <row r="135" spans="6:6" x14ac:dyDescent="0.25">
      <c r="F135" s="17"/>
    </row>
    <row r="136" spans="6:6" x14ac:dyDescent="0.25">
      <c r="F136" s="17"/>
    </row>
    <row r="137" spans="6:6" x14ac:dyDescent="0.25">
      <c r="F137" s="17"/>
    </row>
    <row r="138" spans="6:6" x14ac:dyDescent="0.25">
      <c r="F138" s="17"/>
    </row>
    <row r="139" spans="6:6" x14ac:dyDescent="0.25">
      <c r="F139" s="17"/>
    </row>
    <row r="140" spans="6:6" x14ac:dyDescent="0.25">
      <c r="F140" s="17"/>
    </row>
    <row r="141" spans="6:6" x14ac:dyDescent="0.25">
      <c r="F141" s="17"/>
    </row>
    <row r="142" spans="6:6" x14ac:dyDescent="0.25">
      <c r="F142" s="17"/>
    </row>
    <row r="143" spans="6:6" x14ac:dyDescent="0.25">
      <c r="F143" s="17"/>
    </row>
    <row r="144" spans="6:6" x14ac:dyDescent="0.25">
      <c r="F144" s="17"/>
    </row>
    <row r="145" spans="6:6" x14ac:dyDescent="0.25">
      <c r="F145" s="17"/>
    </row>
    <row r="146" spans="6:6" x14ac:dyDescent="0.25">
      <c r="F146" s="17"/>
    </row>
    <row r="147" spans="6:6" x14ac:dyDescent="0.25">
      <c r="F147" s="17"/>
    </row>
    <row r="148" spans="6:6" x14ac:dyDescent="0.25">
      <c r="F148" s="17"/>
    </row>
    <row r="149" spans="6:6" x14ac:dyDescent="0.25">
      <c r="F149" s="17"/>
    </row>
    <row r="150" spans="6:6" x14ac:dyDescent="0.25">
      <c r="F150" s="17"/>
    </row>
    <row r="151" spans="6:6" x14ac:dyDescent="0.25">
      <c r="F151" s="17"/>
    </row>
    <row r="152" spans="6:6" x14ac:dyDescent="0.25">
      <c r="F152" s="17"/>
    </row>
    <row r="153" spans="6:6" x14ac:dyDescent="0.25">
      <c r="F153" s="17"/>
    </row>
    <row r="154" spans="6:6" x14ac:dyDescent="0.25">
      <c r="F154" s="17"/>
    </row>
    <row r="155" spans="6:6" x14ac:dyDescent="0.25">
      <c r="F155" s="17"/>
    </row>
    <row r="156" spans="6:6" x14ac:dyDescent="0.25">
      <c r="F156" s="17"/>
    </row>
    <row r="157" spans="6:6" x14ac:dyDescent="0.25">
      <c r="F157" s="17"/>
    </row>
    <row r="158" spans="6:6" x14ac:dyDescent="0.25">
      <c r="F158" s="17"/>
    </row>
    <row r="159" spans="6:6" x14ac:dyDescent="0.25">
      <c r="F159" s="17"/>
    </row>
    <row r="160" spans="6:6" x14ac:dyDescent="0.25">
      <c r="F160" s="17"/>
    </row>
    <row r="161" spans="6:6" x14ac:dyDescent="0.25">
      <c r="F161" s="17"/>
    </row>
    <row r="162" spans="6:6" x14ac:dyDescent="0.25">
      <c r="F162" s="17"/>
    </row>
    <row r="163" spans="6:6" x14ac:dyDescent="0.25">
      <c r="F163" s="17"/>
    </row>
    <row r="164" spans="6:6" x14ac:dyDescent="0.25">
      <c r="F164" s="17"/>
    </row>
    <row r="165" spans="6:6" x14ac:dyDescent="0.25">
      <c r="F165" s="17"/>
    </row>
    <row r="166" spans="6:6" x14ac:dyDescent="0.25">
      <c r="F166" s="17"/>
    </row>
    <row r="167" spans="6:6" x14ac:dyDescent="0.25">
      <c r="F167" s="17"/>
    </row>
    <row r="168" spans="6:6" x14ac:dyDescent="0.25">
      <c r="F168" s="17"/>
    </row>
    <row r="169" spans="6:6" x14ac:dyDescent="0.25">
      <c r="F169" s="17"/>
    </row>
    <row r="170" spans="6:6" x14ac:dyDescent="0.25">
      <c r="F170" s="17"/>
    </row>
    <row r="171" spans="6:6" x14ac:dyDescent="0.25">
      <c r="F171" s="17"/>
    </row>
    <row r="172" spans="6:6" x14ac:dyDescent="0.25">
      <c r="F172" s="17"/>
    </row>
    <row r="173" spans="6:6" x14ac:dyDescent="0.25">
      <c r="F173" s="17"/>
    </row>
    <row r="174" spans="6:6" x14ac:dyDescent="0.25">
      <c r="F174" s="17"/>
    </row>
    <row r="175" spans="6:6" x14ac:dyDescent="0.25">
      <c r="F175" s="17"/>
    </row>
    <row r="176" spans="6:6" x14ac:dyDescent="0.25">
      <c r="F176" s="17"/>
    </row>
    <row r="177" spans="6:6" x14ac:dyDescent="0.25">
      <c r="F177" s="17"/>
    </row>
    <row r="178" spans="6:6" x14ac:dyDescent="0.25">
      <c r="F178" s="17"/>
    </row>
    <row r="179" spans="6:6" x14ac:dyDescent="0.25">
      <c r="F179" s="17"/>
    </row>
    <row r="180" spans="6:6" x14ac:dyDescent="0.25">
      <c r="F180" s="17"/>
    </row>
    <row r="181" spans="6:6" x14ac:dyDescent="0.25">
      <c r="F181" s="17"/>
    </row>
    <row r="182" spans="6:6" x14ac:dyDescent="0.25">
      <c r="F182" s="17"/>
    </row>
    <row r="183" spans="6:6" x14ac:dyDescent="0.25">
      <c r="F183" s="17"/>
    </row>
    <row r="184" spans="6:6" x14ac:dyDescent="0.25">
      <c r="F184" s="17"/>
    </row>
    <row r="185" spans="6:6" x14ac:dyDescent="0.25">
      <c r="F185" s="17"/>
    </row>
    <row r="186" spans="6:6" x14ac:dyDescent="0.25">
      <c r="F186" s="17"/>
    </row>
    <row r="187" spans="6:6" x14ac:dyDescent="0.25">
      <c r="F187" s="17"/>
    </row>
    <row r="188" spans="6:6" x14ac:dyDescent="0.25">
      <c r="F188" s="17"/>
    </row>
    <row r="189" spans="6:6" x14ac:dyDescent="0.25">
      <c r="F189" s="17"/>
    </row>
    <row r="190" spans="6:6" x14ac:dyDescent="0.25">
      <c r="F190" s="17"/>
    </row>
    <row r="191" spans="6:6" x14ac:dyDescent="0.25">
      <c r="F191" s="17"/>
    </row>
    <row r="192" spans="6:6" x14ac:dyDescent="0.25">
      <c r="F192" s="17"/>
    </row>
    <row r="193" spans="6:6" x14ac:dyDescent="0.25">
      <c r="F193" s="17"/>
    </row>
    <row r="194" spans="6:6" x14ac:dyDescent="0.25">
      <c r="F194" s="17"/>
    </row>
    <row r="195" spans="6:6" x14ac:dyDescent="0.25">
      <c r="F195" s="17"/>
    </row>
    <row r="196" spans="6:6" x14ac:dyDescent="0.25">
      <c r="F196" s="17"/>
    </row>
    <row r="197" spans="6:6" x14ac:dyDescent="0.25">
      <c r="F197" s="17"/>
    </row>
    <row r="198" spans="6:6" x14ac:dyDescent="0.25">
      <c r="F198" s="17"/>
    </row>
    <row r="199" spans="6:6" x14ac:dyDescent="0.25">
      <c r="F199" s="17"/>
    </row>
    <row r="200" spans="6:6" x14ac:dyDescent="0.25">
      <c r="F200" s="17"/>
    </row>
    <row r="201" spans="6:6" x14ac:dyDescent="0.25">
      <c r="F201" s="17"/>
    </row>
    <row r="202" spans="6:6" x14ac:dyDescent="0.25">
      <c r="F202" s="17"/>
    </row>
    <row r="203" spans="6:6" x14ac:dyDescent="0.25">
      <c r="F203" s="17"/>
    </row>
    <row r="204" spans="6:6" x14ac:dyDescent="0.25">
      <c r="F204" s="17"/>
    </row>
    <row r="205" spans="6:6" x14ac:dyDescent="0.25">
      <c r="F205" s="17"/>
    </row>
    <row r="206" spans="6:6" x14ac:dyDescent="0.25">
      <c r="F206" s="17"/>
    </row>
    <row r="207" spans="6:6" x14ac:dyDescent="0.25">
      <c r="F207" s="17"/>
    </row>
    <row r="208" spans="6:6" x14ac:dyDescent="0.25">
      <c r="F208" s="17"/>
    </row>
    <row r="209" spans="6:6" x14ac:dyDescent="0.25">
      <c r="F209" s="17"/>
    </row>
    <row r="210" spans="6:6" x14ac:dyDescent="0.25">
      <c r="F210" s="17"/>
    </row>
    <row r="211" spans="6:6" x14ac:dyDescent="0.25">
      <c r="F211" s="17"/>
    </row>
    <row r="212" spans="6:6" x14ac:dyDescent="0.25">
      <c r="F212" s="17"/>
    </row>
    <row r="213" spans="6:6" x14ac:dyDescent="0.25">
      <c r="F213" s="17"/>
    </row>
    <row r="214" spans="6:6" x14ac:dyDescent="0.25">
      <c r="F214" s="17"/>
    </row>
    <row r="215" spans="6:6" x14ac:dyDescent="0.25">
      <c r="F215" s="17"/>
    </row>
    <row r="216" spans="6:6" x14ac:dyDescent="0.25">
      <c r="F216" s="17"/>
    </row>
    <row r="217" spans="6:6" x14ac:dyDescent="0.25">
      <c r="F217" s="17"/>
    </row>
    <row r="218" spans="6:6" x14ac:dyDescent="0.25">
      <c r="F218" s="17"/>
    </row>
    <row r="219" spans="6:6" x14ac:dyDescent="0.25">
      <c r="F219" s="17"/>
    </row>
    <row r="220" spans="6:6" x14ac:dyDescent="0.25">
      <c r="F220" s="17"/>
    </row>
    <row r="221" spans="6:6" x14ac:dyDescent="0.25">
      <c r="F221" s="17"/>
    </row>
    <row r="222" spans="6:6" x14ac:dyDescent="0.25">
      <c r="F222" s="17"/>
    </row>
    <row r="223" spans="6:6" x14ac:dyDescent="0.25">
      <c r="F223" s="17"/>
    </row>
    <row r="224" spans="6:6" x14ac:dyDescent="0.25">
      <c r="F224" s="17"/>
    </row>
    <row r="225" spans="6:6" x14ac:dyDescent="0.25">
      <c r="F225" s="17"/>
    </row>
    <row r="226" spans="6:6" x14ac:dyDescent="0.25">
      <c r="F226" s="17"/>
    </row>
    <row r="227" spans="6:6" x14ac:dyDescent="0.25">
      <c r="F227" s="17"/>
    </row>
    <row r="228" spans="6:6" x14ac:dyDescent="0.25">
      <c r="F228" s="17"/>
    </row>
    <row r="229" spans="6:6" x14ac:dyDescent="0.25">
      <c r="F229" s="17"/>
    </row>
    <row r="230" spans="6:6" x14ac:dyDescent="0.25">
      <c r="F230" s="17"/>
    </row>
    <row r="231" spans="6:6" x14ac:dyDescent="0.25">
      <c r="F231" s="17"/>
    </row>
    <row r="232" spans="6:6" x14ac:dyDescent="0.25">
      <c r="F232" s="17"/>
    </row>
    <row r="233" spans="6:6" x14ac:dyDescent="0.25">
      <c r="F233" s="17"/>
    </row>
    <row r="234" spans="6:6" x14ac:dyDescent="0.25">
      <c r="F234" s="17"/>
    </row>
    <row r="235" spans="6:6" x14ac:dyDescent="0.25">
      <c r="F235" s="17"/>
    </row>
    <row r="236" spans="6:6" x14ac:dyDescent="0.25">
      <c r="F236" s="17"/>
    </row>
    <row r="237" spans="6:6" x14ac:dyDescent="0.25">
      <c r="F237" s="17"/>
    </row>
    <row r="238" spans="6:6" x14ac:dyDescent="0.25">
      <c r="F238" s="17"/>
    </row>
    <row r="239" spans="6:6" x14ac:dyDescent="0.25">
      <c r="F239" s="17"/>
    </row>
    <row r="240" spans="6:6" x14ac:dyDescent="0.25">
      <c r="F240" s="17"/>
    </row>
    <row r="241" spans="6:6" x14ac:dyDescent="0.25">
      <c r="F241" s="17"/>
    </row>
    <row r="242" spans="6:6" x14ac:dyDescent="0.25">
      <c r="F242" s="17"/>
    </row>
    <row r="243" spans="6:6" x14ac:dyDescent="0.25">
      <c r="F243" s="17"/>
    </row>
    <row r="244" spans="6:6" x14ac:dyDescent="0.25">
      <c r="F244" s="17"/>
    </row>
    <row r="245" spans="6:6" x14ac:dyDescent="0.25">
      <c r="F245" s="17"/>
    </row>
    <row r="246" spans="6:6" x14ac:dyDescent="0.25">
      <c r="F246" s="17"/>
    </row>
    <row r="247" spans="6:6" x14ac:dyDescent="0.25">
      <c r="F247" s="17"/>
    </row>
    <row r="248" spans="6:6" x14ac:dyDescent="0.25">
      <c r="F248" s="17"/>
    </row>
    <row r="249" spans="6:6" x14ac:dyDescent="0.25">
      <c r="F249" s="17"/>
    </row>
    <row r="250" spans="6:6" x14ac:dyDescent="0.25">
      <c r="F250" s="17"/>
    </row>
    <row r="251" spans="6:6" x14ac:dyDescent="0.25">
      <c r="F251" s="17"/>
    </row>
    <row r="252" spans="6:6" x14ac:dyDescent="0.25">
      <c r="F252" s="17"/>
    </row>
    <row r="253" spans="6:6" x14ac:dyDescent="0.25">
      <c r="F253" s="17"/>
    </row>
    <row r="254" spans="6:6" x14ac:dyDescent="0.25">
      <c r="F254" s="17"/>
    </row>
    <row r="255" spans="6:6" x14ac:dyDescent="0.25">
      <c r="F255" s="17"/>
    </row>
    <row r="256" spans="6:6" x14ac:dyDescent="0.25">
      <c r="F256" s="17"/>
    </row>
    <row r="257" spans="6:6" x14ac:dyDescent="0.25">
      <c r="F257" s="17"/>
    </row>
    <row r="258" spans="6:6" x14ac:dyDescent="0.25">
      <c r="F258" s="17"/>
    </row>
    <row r="259" spans="6:6" x14ac:dyDescent="0.25">
      <c r="F259" s="17"/>
    </row>
    <row r="260" spans="6:6" x14ac:dyDescent="0.25">
      <c r="F260" s="17"/>
    </row>
    <row r="261" spans="6:6" x14ac:dyDescent="0.25">
      <c r="F261" s="17"/>
    </row>
    <row r="262" spans="6:6" x14ac:dyDescent="0.25">
      <c r="F262" s="17"/>
    </row>
    <row r="263" spans="6:6" x14ac:dyDescent="0.25">
      <c r="F263" s="17"/>
    </row>
    <row r="264" spans="6:6" x14ac:dyDescent="0.25">
      <c r="F264" s="17"/>
    </row>
    <row r="265" spans="6:6" x14ac:dyDescent="0.25">
      <c r="F265" s="17"/>
    </row>
    <row r="266" spans="6:6" x14ac:dyDescent="0.25">
      <c r="F266" s="17"/>
    </row>
    <row r="267" spans="6:6" x14ac:dyDescent="0.25">
      <c r="F267" s="17"/>
    </row>
    <row r="268" spans="6:6" x14ac:dyDescent="0.25">
      <c r="F268" s="17"/>
    </row>
    <row r="269" spans="6:6" x14ac:dyDescent="0.25">
      <c r="F269" s="17"/>
    </row>
    <row r="270" spans="6:6" x14ac:dyDescent="0.25">
      <c r="F270" s="17"/>
    </row>
    <row r="271" spans="6:6" x14ac:dyDescent="0.25">
      <c r="F271" s="17"/>
    </row>
    <row r="272" spans="6:6" x14ac:dyDescent="0.25">
      <c r="F272" s="17"/>
    </row>
    <row r="273" spans="6:6" x14ac:dyDescent="0.25">
      <c r="F273" s="17"/>
    </row>
    <row r="274" spans="6:6" x14ac:dyDescent="0.25">
      <c r="F274" s="17"/>
    </row>
    <row r="275" spans="6:6" x14ac:dyDescent="0.25">
      <c r="F275" s="17"/>
    </row>
    <row r="276" spans="6:6" x14ac:dyDescent="0.25">
      <c r="F276" s="17"/>
    </row>
    <row r="277" spans="6:6" x14ac:dyDescent="0.25">
      <c r="F277" s="17"/>
    </row>
    <row r="278" spans="6:6" x14ac:dyDescent="0.25">
      <c r="F278" s="17"/>
    </row>
    <row r="279" spans="6:6" x14ac:dyDescent="0.25">
      <c r="F279" s="17"/>
    </row>
    <row r="280" spans="6:6" x14ac:dyDescent="0.25">
      <c r="F280" s="17"/>
    </row>
    <row r="281" spans="6:6" x14ac:dyDescent="0.25">
      <c r="F281" s="17"/>
    </row>
    <row r="282" spans="6:6" x14ac:dyDescent="0.25">
      <c r="F282" s="17"/>
    </row>
    <row r="283" spans="6:6" x14ac:dyDescent="0.25">
      <c r="F283" s="17"/>
    </row>
    <row r="284" spans="6:6" x14ac:dyDescent="0.25">
      <c r="F284" s="17"/>
    </row>
    <row r="285" spans="6:6" x14ac:dyDescent="0.25">
      <c r="F285" s="17"/>
    </row>
    <row r="286" spans="6:6" x14ac:dyDescent="0.25">
      <c r="F286" s="17"/>
    </row>
    <row r="287" spans="6:6" x14ac:dyDescent="0.25">
      <c r="F287" s="17"/>
    </row>
    <row r="288" spans="6:6" x14ac:dyDescent="0.25">
      <c r="F288" s="17"/>
    </row>
    <row r="289" spans="6:6" x14ac:dyDescent="0.25">
      <c r="F289" s="17"/>
    </row>
    <row r="290" spans="6:6" x14ac:dyDescent="0.25">
      <c r="F290" s="17"/>
    </row>
    <row r="291" spans="6:6" x14ac:dyDescent="0.25">
      <c r="F291" s="17"/>
    </row>
    <row r="292" spans="6:6" x14ac:dyDescent="0.25">
      <c r="F292" s="17"/>
    </row>
    <row r="293" spans="6:6" x14ac:dyDescent="0.25">
      <c r="F293" s="17"/>
    </row>
    <row r="294" spans="6:6" x14ac:dyDescent="0.25">
      <c r="F294" s="17"/>
    </row>
    <row r="295" spans="6:6" x14ac:dyDescent="0.25">
      <c r="F295" s="17"/>
    </row>
    <row r="296" spans="6:6" x14ac:dyDescent="0.25">
      <c r="F296" s="17"/>
    </row>
    <row r="297" spans="6:6" x14ac:dyDescent="0.25">
      <c r="F297" s="17"/>
    </row>
    <row r="298" spans="6:6" x14ac:dyDescent="0.25">
      <c r="F298" s="17"/>
    </row>
    <row r="299" spans="6:6" x14ac:dyDescent="0.25">
      <c r="F299" s="17"/>
    </row>
    <row r="300" spans="6:6" x14ac:dyDescent="0.25">
      <c r="F300" s="17"/>
    </row>
    <row r="301" spans="6:6" x14ac:dyDescent="0.25">
      <c r="F301" s="17"/>
    </row>
    <row r="302" spans="6:6" x14ac:dyDescent="0.25">
      <c r="F302" s="17"/>
    </row>
    <row r="303" spans="6:6" x14ac:dyDescent="0.25">
      <c r="F303" s="17"/>
    </row>
    <row r="304" spans="6:6" x14ac:dyDescent="0.25">
      <c r="F304" s="17"/>
    </row>
    <row r="305" spans="6:6" x14ac:dyDescent="0.25">
      <c r="F305" s="17"/>
    </row>
    <row r="306" spans="6:6" x14ac:dyDescent="0.25">
      <c r="F306" s="17"/>
    </row>
    <row r="307" spans="6:6" x14ac:dyDescent="0.25">
      <c r="F307" s="17"/>
    </row>
    <row r="308" spans="6:6" x14ac:dyDescent="0.25">
      <c r="F308" s="17"/>
    </row>
    <row r="309" spans="6:6" x14ac:dyDescent="0.25">
      <c r="F309" s="17"/>
    </row>
    <row r="310" spans="6:6" x14ac:dyDescent="0.25">
      <c r="F310" s="17"/>
    </row>
    <row r="311" spans="6:6" x14ac:dyDescent="0.25">
      <c r="F311" s="17"/>
    </row>
    <row r="312" spans="6:6" x14ac:dyDescent="0.25">
      <c r="F312" s="17"/>
    </row>
    <row r="313" spans="6:6" x14ac:dyDescent="0.25">
      <c r="F313" s="17"/>
    </row>
    <row r="314" spans="6:6" x14ac:dyDescent="0.25">
      <c r="F314" s="17"/>
    </row>
    <row r="315" spans="6:6" x14ac:dyDescent="0.25">
      <c r="F315" s="17"/>
    </row>
    <row r="316" spans="6:6" x14ac:dyDescent="0.25">
      <c r="F316" s="17"/>
    </row>
    <row r="317" spans="6:6" x14ac:dyDescent="0.25">
      <c r="F317" s="17"/>
    </row>
    <row r="318" spans="6:6" x14ac:dyDescent="0.25">
      <c r="F318" s="17"/>
    </row>
    <row r="319" spans="6:6" x14ac:dyDescent="0.25">
      <c r="F319" s="17"/>
    </row>
    <row r="320" spans="6:6" x14ac:dyDescent="0.25">
      <c r="F320" s="17"/>
    </row>
    <row r="321" spans="6:6" x14ac:dyDescent="0.25">
      <c r="F321" s="17"/>
    </row>
    <row r="322" spans="6:6" x14ac:dyDescent="0.25">
      <c r="F322" s="17"/>
    </row>
    <row r="323" spans="6:6" x14ac:dyDescent="0.25">
      <c r="F323" s="17"/>
    </row>
    <row r="324" spans="6:6" x14ac:dyDescent="0.25">
      <c r="F324" s="17"/>
    </row>
    <row r="325" spans="6:6" x14ac:dyDescent="0.25">
      <c r="F325" s="17"/>
    </row>
    <row r="326" spans="6:6" x14ac:dyDescent="0.25">
      <c r="F326" s="17"/>
    </row>
    <row r="327" spans="6:6" x14ac:dyDescent="0.25">
      <c r="F327" s="17"/>
    </row>
    <row r="328" spans="6:6" x14ac:dyDescent="0.25">
      <c r="F328" s="17"/>
    </row>
    <row r="329" spans="6:6" x14ac:dyDescent="0.25">
      <c r="F329" s="17"/>
    </row>
    <row r="330" spans="6:6" x14ac:dyDescent="0.25">
      <c r="F330" s="17"/>
    </row>
    <row r="331" spans="6:6" x14ac:dyDescent="0.25">
      <c r="F331" s="17"/>
    </row>
    <row r="332" spans="6:6" x14ac:dyDescent="0.25">
      <c r="F332" s="17"/>
    </row>
    <row r="333" spans="6:6" x14ac:dyDescent="0.25">
      <c r="F333" s="17"/>
    </row>
    <row r="334" spans="6:6" x14ac:dyDescent="0.25">
      <c r="F334" s="17"/>
    </row>
    <row r="335" spans="6:6" x14ac:dyDescent="0.25">
      <c r="F335" s="17"/>
    </row>
    <row r="336" spans="6:6" x14ac:dyDescent="0.25">
      <c r="F336" s="17"/>
    </row>
    <row r="337" spans="6:6" x14ac:dyDescent="0.25">
      <c r="F337" s="17"/>
    </row>
    <row r="338" spans="6:6" x14ac:dyDescent="0.25">
      <c r="F338" s="17"/>
    </row>
    <row r="339" spans="6:6" x14ac:dyDescent="0.25">
      <c r="F339" s="17"/>
    </row>
    <row r="340" spans="6:6" x14ac:dyDescent="0.25">
      <c r="F340" s="17"/>
    </row>
    <row r="341" spans="6:6" x14ac:dyDescent="0.25">
      <c r="F341" s="17"/>
    </row>
    <row r="342" spans="6:6" x14ac:dyDescent="0.25">
      <c r="F342" s="17"/>
    </row>
    <row r="343" spans="6:6" x14ac:dyDescent="0.25">
      <c r="F343" s="17"/>
    </row>
    <row r="344" spans="6:6" x14ac:dyDescent="0.25">
      <c r="F344" s="17"/>
    </row>
    <row r="345" spans="6:6" x14ac:dyDescent="0.25">
      <c r="F345" s="17"/>
    </row>
    <row r="346" spans="6:6" x14ac:dyDescent="0.25">
      <c r="F346" s="17"/>
    </row>
    <row r="347" spans="6:6" x14ac:dyDescent="0.25">
      <c r="F347" s="17"/>
    </row>
    <row r="348" spans="6:6" x14ac:dyDescent="0.25">
      <c r="F348" s="17"/>
    </row>
    <row r="349" spans="6:6" x14ac:dyDescent="0.25">
      <c r="F349" s="17"/>
    </row>
    <row r="350" spans="6:6" x14ac:dyDescent="0.25">
      <c r="F350" s="17"/>
    </row>
    <row r="351" spans="6:6" x14ac:dyDescent="0.25">
      <c r="F351" s="17"/>
    </row>
    <row r="352" spans="6:6" x14ac:dyDescent="0.25">
      <c r="F352" s="17"/>
    </row>
    <row r="353" spans="6:6" x14ac:dyDescent="0.25">
      <c r="F353" s="17"/>
    </row>
    <row r="354" spans="6:6" x14ac:dyDescent="0.25">
      <c r="F354" s="17"/>
    </row>
    <row r="355" spans="6:6" x14ac:dyDescent="0.25">
      <c r="F355" s="17"/>
    </row>
    <row r="356" spans="6:6" x14ac:dyDescent="0.25">
      <c r="F356" s="17"/>
    </row>
    <row r="357" spans="6:6" x14ac:dyDescent="0.25">
      <c r="F357" s="17"/>
    </row>
    <row r="358" spans="6:6" x14ac:dyDescent="0.25">
      <c r="F358" s="17"/>
    </row>
    <row r="359" spans="6:6" x14ac:dyDescent="0.25">
      <c r="F359" s="17"/>
    </row>
    <row r="360" spans="6:6" x14ac:dyDescent="0.25">
      <c r="F360" s="17"/>
    </row>
    <row r="361" spans="6:6" x14ac:dyDescent="0.25">
      <c r="F361" s="17"/>
    </row>
    <row r="362" spans="6:6" x14ac:dyDescent="0.25">
      <c r="F362" s="17"/>
    </row>
    <row r="363" spans="6:6" x14ac:dyDescent="0.25">
      <c r="F363" s="17"/>
    </row>
    <row r="364" spans="6:6" x14ac:dyDescent="0.25">
      <c r="F364" s="17"/>
    </row>
    <row r="365" spans="6:6" x14ac:dyDescent="0.25">
      <c r="F365" s="17"/>
    </row>
    <row r="366" spans="6:6" x14ac:dyDescent="0.25">
      <c r="F366" s="17"/>
    </row>
    <row r="367" spans="6:6" x14ac:dyDescent="0.25">
      <c r="F367" s="17"/>
    </row>
    <row r="368" spans="6:6" x14ac:dyDescent="0.25">
      <c r="F368" s="17"/>
    </row>
    <row r="369" spans="6:6" x14ac:dyDescent="0.25">
      <c r="F369" s="17"/>
    </row>
    <row r="370" spans="6:6" x14ac:dyDescent="0.25">
      <c r="F370" s="17"/>
    </row>
    <row r="371" spans="6:6" x14ac:dyDescent="0.25">
      <c r="F371" s="17"/>
    </row>
    <row r="372" spans="6:6" x14ac:dyDescent="0.25">
      <c r="F372" s="17"/>
    </row>
    <row r="373" spans="6:6" x14ac:dyDescent="0.25">
      <c r="F373" s="17"/>
    </row>
    <row r="374" spans="6:6" x14ac:dyDescent="0.25">
      <c r="F374" s="17"/>
    </row>
    <row r="375" spans="6:6" x14ac:dyDescent="0.25">
      <c r="F375" s="17"/>
    </row>
    <row r="376" spans="6:6" x14ac:dyDescent="0.25">
      <c r="F376" s="17"/>
    </row>
    <row r="377" spans="6:6" x14ac:dyDescent="0.25">
      <c r="F377" s="17"/>
    </row>
    <row r="378" spans="6:6" x14ac:dyDescent="0.25">
      <c r="F378" s="17"/>
    </row>
    <row r="379" spans="6:6" x14ac:dyDescent="0.25">
      <c r="F379" s="17"/>
    </row>
    <row r="380" spans="6:6" x14ac:dyDescent="0.25">
      <c r="F380" s="17"/>
    </row>
    <row r="381" spans="6:6" x14ac:dyDescent="0.25">
      <c r="F381" s="17"/>
    </row>
    <row r="382" spans="6:6" x14ac:dyDescent="0.25">
      <c r="F382" s="17"/>
    </row>
    <row r="383" spans="6:6" x14ac:dyDescent="0.25">
      <c r="F383" s="17"/>
    </row>
    <row r="384" spans="6:6" x14ac:dyDescent="0.25">
      <c r="F384" s="17"/>
    </row>
    <row r="385" spans="6:6" x14ac:dyDescent="0.25">
      <c r="F385" s="17"/>
    </row>
    <row r="386" spans="6:6" x14ac:dyDescent="0.25">
      <c r="F386" s="17"/>
    </row>
    <row r="387" spans="6:6" x14ac:dyDescent="0.25">
      <c r="F387" s="17"/>
    </row>
    <row r="388" spans="6:6" x14ac:dyDescent="0.25">
      <c r="F388" s="17"/>
    </row>
    <row r="389" spans="6:6" x14ac:dyDescent="0.25">
      <c r="F389" s="17"/>
    </row>
    <row r="390" spans="6:6" x14ac:dyDescent="0.25">
      <c r="F390" s="17"/>
    </row>
    <row r="391" spans="6:6" x14ac:dyDescent="0.25">
      <c r="F391" s="17"/>
    </row>
    <row r="392" spans="6:6" x14ac:dyDescent="0.25">
      <c r="F392" s="17"/>
    </row>
    <row r="393" spans="6:6" x14ac:dyDescent="0.25">
      <c r="F393" s="17"/>
    </row>
    <row r="394" spans="6:6" x14ac:dyDescent="0.25">
      <c r="F394" s="17"/>
    </row>
    <row r="395" spans="6:6" x14ac:dyDescent="0.25">
      <c r="F395" s="17"/>
    </row>
    <row r="396" spans="6:6" x14ac:dyDescent="0.25">
      <c r="F396" s="17"/>
    </row>
    <row r="397" spans="6:6" x14ac:dyDescent="0.25">
      <c r="F397" s="17"/>
    </row>
    <row r="398" spans="6:6" x14ac:dyDescent="0.25">
      <c r="F398" s="17"/>
    </row>
    <row r="399" spans="6:6" x14ac:dyDescent="0.25">
      <c r="F399" s="17"/>
    </row>
    <row r="400" spans="6:6" x14ac:dyDescent="0.25">
      <c r="F400" s="17"/>
    </row>
    <row r="401" spans="6:6" x14ac:dyDescent="0.25">
      <c r="F401" s="17"/>
    </row>
    <row r="402" spans="6:6" x14ac:dyDescent="0.25">
      <c r="F402" s="17"/>
    </row>
    <row r="403" spans="6:6" x14ac:dyDescent="0.25">
      <c r="F403" s="17"/>
    </row>
    <row r="404" spans="6:6" x14ac:dyDescent="0.25">
      <c r="F404" s="17"/>
    </row>
    <row r="405" spans="6:6" x14ac:dyDescent="0.25">
      <c r="F405" s="17"/>
    </row>
    <row r="406" spans="6:6" x14ac:dyDescent="0.25">
      <c r="F406" s="17"/>
    </row>
    <row r="407" spans="6:6" x14ac:dyDescent="0.25">
      <c r="F407" s="17"/>
    </row>
    <row r="408" spans="6:6" x14ac:dyDescent="0.25">
      <c r="F408" s="17"/>
    </row>
    <row r="409" spans="6:6" x14ac:dyDescent="0.25">
      <c r="F409" s="17"/>
    </row>
    <row r="410" spans="6:6" x14ac:dyDescent="0.25">
      <c r="F410" s="17"/>
    </row>
    <row r="411" spans="6:6" x14ac:dyDescent="0.25">
      <c r="F411" s="17"/>
    </row>
    <row r="412" spans="6:6" x14ac:dyDescent="0.25">
      <c r="F412" s="17"/>
    </row>
    <row r="413" spans="6:6" x14ac:dyDescent="0.25">
      <c r="F413" s="17"/>
    </row>
    <row r="414" spans="6:6" x14ac:dyDescent="0.25">
      <c r="F414" s="17"/>
    </row>
    <row r="415" spans="6:6" x14ac:dyDescent="0.25">
      <c r="F415" s="17"/>
    </row>
    <row r="416" spans="6:6" x14ac:dyDescent="0.25">
      <c r="F416" s="17"/>
    </row>
    <row r="417" spans="6:6" x14ac:dyDescent="0.25">
      <c r="F417" s="17"/>
    </row>
    <row r="418" spans="6:6" x14ac:dyDescent="0.25">
      <c r="F418" s="17"/>
    </row>
    <row r="419" spans="6:6" x14ac:dyDescent="0.25">
      <c r="F419" s="17"/>
    </row>
    <row r="420" spans="6:6" x14ac:dyDescent="0.25">
      <c r="F420" s="17"/>
    </row>
    <row r="421" spans="6:6" x14ac:dyDescent="0.25">
      <c r="F421" s="17"/>
    </row>
    <row r="422" spans="6:6" x14ac:dyDescent="0.25">
      <c r="F422" s="17"/>
    </row>
    <row r="423" spans="6:6" x14ac:dyDescent="0.25">
      <c r="F423" s="17"/>
    </row>
    <row r="424" spans="6:6" x14ac:dyDescent="0.25">
      <c r="F424" s="17"/>
    </row>
    <row r="425" spans="6:6" x14ac:dyDescent="0.25">
      <c r="F425" s="17"/>
    </row>
    <row r="426" spans="6:6" x14ac:dyDescent="0.25">
      <c r="F426" s="17"/>
    </row>
    <row r="427" spans="6:6" x14ac:dyDescent="0.25">
      <c r="F427" s="17"/>
    </row>
    <row r="428" spans="6:6" x14ac:dyDescent="0.25">
      <c r="F428" s="17"/>
    </row>
    <row r="429" spans="6:6" x14ac:dyDescent="0.25">
      <c r="F429" s="17"/>
    </row>
    <row r="430" spans="6:6" x14ac:dyDescent="0.25">
      <c r="F430" s="17"/>
    </row>
    <row r="431" spans="6:6" x14ac:dyDescent="0.25">
      <c r="F431" s="17"/>
    </row>
    <row r="432" spans="6:6" x14ac:dyDescent="0.25">
      <c r="F432" s="17"/>
    </row>
    <row r="433" spans="6:6" x14ac:dyDescent="0.25">
      <c r="F433" s="17"/>
    </row>
    <row r="434" spans="6:6" x14ac:dyDescent="0.25">
      <c r="F434" s="17"/>
    </row>
    <row r="435" spans="6:6" x14ac:dyDescent="0.25">
      <c r="F435" s="17"/>
    </row>
    <row r="436" spans="6:6" x14ac:dyDescent="0.25">
      <c r="F436" s="17"/>
    </row>
    <row r="437" spans="6:6" x14ac:dyDescent="0.25">
      <c r="F437" s="17"/>
    </row>
    <row r="438" spans="6:6" x14ac:dyDescent="0.25">
      <c r="F438" s="17"/>
    </row>
    <row r="439" spans="6:6" x14ac:dyDescent="0.25">
      <c r="F439" s="17"/>
    </row>
    <row r="440" spans="6:6" x14ac:dyDescent="0.25">
      <c r="F440" s="17"/>
    </row>
    <row r="441" spans="6:6" x14ac:dyDescent="0.25">
      <c r="F441" s="17"/>
    </row>
    <row r="442" spans="6:6" x14ac:dyDescent="0.25">
      <c r="F442" s="17"/>
    </row>
    <row r="443" spans="6:6" x14ac:dyDescent="0.25">
      <c r="F443" s="17"/>
    </row>
    <row r="444" spans="6:6" x14ac:dyDescent="0.25">
      <c r="F444" s="17"/>
    </row>
    <row r="445" spans="6:6" x14ac:dyDescent="0.25">
      <c r="F445" s="17"/>
    </row>
    <row r="446" spans="6:6" x14ac:dyDescent="0.25">
      <c r="F446" s="17"/>
    </row>
    <row r="447" spans="6:6" x14ac:dyDescent="0.25">
      <c r="F447" s="17"/>
    </row>
    <row r="448" spans="6:6" x14ac:dyDescent="0.25">
      <c r="F448" s="17"/>
    </row>
    <row r="449" spans="6:6" x14ac:dyDescent="0.25">
      <c r="F449" s="17"/>
    </row>
    <row r="450" spans="6:6" x14ac:dyDescent="0.25">
      <c r="F450" s="17"/>
    </row>
    <row r="451" spans="6:6" x14ac:dyDescent="0.25">
      <c r="F451" s="17"/>
    </row>
    <row r="452" spans="6:6" x14ac:dyDescent="0.25">
      <c r="F452" s="17"/>
    </row>
    <row r="453" spans="6:6" x14ac:dyDescent="0.25">
      <c r="F453" s="17"/>
    </row>
    <row r="454" spans="6:6" x14ac:dyDescent="0.25">
      <c r="F454" s="17"/>
    </row>
    <row r="455" spans="6:6" x14ac:dyDescent="0.25">
      <c r="F455" s="17"/>
    </row>
    <row r="456" spans="6:6" x14ac:dyDescent="0.25">
      <c r="F456" s="17"/>
    </row>
    <row r="457" spans="6:6" x14ac:dyDescent="0.25">
      <c r="F457" s="17"/>
    </row>
    <row r="458" spans="6:6" x14ac:dyDescent="0.25">
      <c r="F458" s="17"/>
    </row>
    <row r="459" spans="6:6" x14ac:dyDescent="0.25">
      <c r="F459" s="17"/>
    </row>
    <row r="460" spans="6:6" x14ac:dyDescent="0.25">
      <c r="F460" s="17"/>
    </row>
    <row r="461" spans="6:6" x14ac:dyDescent="0.25">
      <c r="F461" s="17"/>
    </row>
    <row r="462" spans="6:6" x14ac:dyDescent="0.25">
      <c r="F462" s="17"/>
    </row>
    <row r="463" spans="6:6" x14ac:dyDescent="0.25">
      <c r="F463" s="17"/>
    </row>
    <row r="464" spans="6:6" x14ac:dyDescent="0.25">
      <c r="F464" s="17"/>
    </row>
    <row r="465" spans="6:6" x14ac:dyDescent="0.25">
      <c r="F465" s="17"/>
    </row>
    <row r="466" spans="6:6" x14ac:dyDescent="0.25">
      <c r="F466" s="17"/>
    </row>
    <row r="467" spans="6:6" x14ac:dyDescent="0.25">
      <c r="F467" s="17"/>
    </row>
    <row r="468" spans="6:6" x14ac:dyDescent="0.25">
      <c r="F468" s="17"/>
    </row>
    <row r="469" spans="6:6" x14ac:dyDescent="0.25">
      <c r="F469" s="17"/>
    </row>
    <row r="470" spans="6:6" x14ac:dyDescent="0.25">
      <c r="F470" s="17"/>
    </row>
    <row r="471" spans="6:6" x14ac:dyDescent="0.25">
      <c r="F471" s="17"/>
    </row>
    <row r="472" spans="6:6" x14ac:dyDescent="0.25">
      <c r="F472" s="17"/>
    </row>
    <row r="473" spans="6:6" x14ac:dyDescent="0.25">
      <c r="F473" s="17"/>
    </row>
    <row r="474" spans="6:6" x14ac:dyDescent="0.25">
      <c r="F474" s="17"/>
    </row>
    <row r="475" spans="6:6" x14ac:dyDescent="0.25">
      <c r="F475" s="17"/>
    </row>
    <row r="476" spans="6:6" x14ac:dyDescent="0.25">
      <c r="F476" s="17"/>
    </row>
    <row r="477" spans="6:6" x14ac:dyDescent="0.25">
      <c r="F477" s="17"/>
    </row>
    <row r="478" spans="6:6" x14ac:dyDescent="0.25">
      <c r="F478" s="17"/>
    </row>
    <row r="479" spans="6:6" x14ac:dyDescent="0.25">
      <c r="F479" s="17"/>
    </row>
    <row r="480" spans="6:6" x14ac:dyDescent="0.25">
      <c r="F480" s="17"/>
    </row>
    <row r="481" spans="6:6" x14ac:dyDescent="0.25">
      <c r="F481" s="17"/>
    </row>
    <row r="482" spans="6:6" x14ac:dyDescent="0.25">
      <c r="F482" s="17"/>
    </row>
    <row r="483" spans="6:6" x14ac:dyDescent="0.25">
      <c r="F483" s="17"/>
    </row>
    <row r="484" spans="6:6" x14ac:dyDescent="0.25">
      <c r="F484" s="17"/>
    </row>
    <row r="485" spans="6:6" x14ac:dyDescent="0.25">
      <c r="F485" s="17"/>
    </row>
    <row r="486" spans="6:6" x14ac:dyDescent="0.25">
      <c r="F486" s="17"/>
    </row>
    <row r="487" spans="6:6" x14ac:dyDescent="0.25">
      <c r="F487" s="17"/>
    </row>
    <row r="488" spans="6:6" x14ac:dyDescent="0.25">
      <c r="F488" s="17"/>
    </row>
    <row r="489" spans="6:6" x14ac:dyDescent="0.25">
      <c r="F489" s="17"/>
    </row>
    <row r="490" spans="6:6" x14ac:dyDescent="0.25">
      <c r="F490" s="17"/>
    </row>
    <row r="491" spans="6:6" x14ac:dyDescent="0.25">
      <c r="F491" s="17"/>
    </row>
    <row r="492" spans="6:6" x14ac:dyDescent="0.25">
      <c r="F492" s="17"/>
    </row>
    <row r="493" spans="6:6" x14ac:dyDescent="0.25">
      <c r="F493" s="17"/>
    </row>
    <row r="494" spans="6:6" x14ac:dyDescent="0.25">
      <c r="F494" s="17"/>
    </row>
    <row r="495" spans="6:6" x14ac:dyDescent="0.25">
      <c r="F495" s="17"/>
    </row>
    <row r="496" spans="6:6" x14ac:dyDescent="0.25">
      <c r="F496" s="17"/>
    </row>
    <row r="497" spans="6:6" x14ac:dyDescent="0.25">
      <c r="F497" s="17"/>
    </row>
    <row r="498" spans="6:6" x14ac:dyDescent="0.25">
      <c r="F498" s="17"/>
    </row>
    <row r="499" spans="6:6" x14ac:dyDescent="0.25">
      <c r="F499" s="17"/>
    </row>
    <row r="500" spans="6:6" x14ac:dyDescent="0.25">
      <c r="F500" s="17"/>
    </row>
    <row r="501" spans="6:6" x14ac:dyDescent="0.25">
      <c r="F501" s="17"/>
    </row>
    <row r="502" spans="6:6" x14ac:dyDescent="0.25">
      <c r="F502" s="17"/>
    </row>
    <row r="503" spans="6:6" x14ac:dyDescent="0.25">
      <c r="F503" s="17"/>
    </row>
    <row r="504" spans="6:6" x14ac:dyDescent="0.25">
      <c r="F504" s="17"/>
    </row>
    <row r="505" spans="6:6" x14ac:dyDescent="0.25">
      <c r="F505" s="17"/>
    </row>
    <row r="506" spans="6:6" x14ac:dyDescent="0.25">
      <c r="F506" s="17"/>
    </row>
    <row r="507" spans="6:6" x14ac:dyDescent="0.25">
      <c r="F507" s="17"/>
    </row>
    <row r="508" spans="6:6" x14ac:dyDescent="0.25">
      <c r="F508" s="17"/>
    </row>
    <row r="509" spans="6:6" x14ac:dyDescent="0.25">
      <c r="F509" s="17"/>
    </row>
    <row r="510" spans="6:6" x14ac:dyDescent="0.25">
      <c r="F510" s="17"/>
    </row>
    <row r="511" spans="6:6" x14ac:dyDescent="0.25">
      <c r="F511" s="17"/>
    </row>
    <row r="512" spans="6:6" x14ac:dyDescent="0.25">
      <c r="F512" s="17"/>
    </row>
    <row r="513" spans="6:6" x14ac:dyDescent="0.25">
      <c r="F513" s="17"/>
    </row>
    <row r="514" spans="6:6" x14ac:dyDescent="0.25">
      <c r="F514" s="17"/>
    </row>
    <row r="515" spans="6:6" x14ac:dyDescent="0.25">
      <c r="F515" s="17"/>
    </row>
    <row r="516" spans="6:6" x14ac:dyDescent="0.25">
      <c r="F516" s="17"/>
    </row>
    <row r="517" spans="6:6" x14ac:dyDescent="0.25">
      <c r="F517" s="17"/>
    </row>
    <row r="518" spans="6:6" x14ac:dyDescent="0.25">
      <c r="F518" s="17"/>
    </row>
    <row r="519" spans="6:6" x14ac:dyDescent="0.25">
      <c r="F519" s="17"/>
    </row>
    <row r="520" spans="6:6" x14ac:dyDescent="0.25">
      <c r="F520" s="17"/>
    </row>
    <row r="521" spans="6:6" x14ac:dyDescent="0.25">
      <c r="F521" s="17"/>
    </row>
    <row r="522" spans="6:6" x14ac:dyDescent="0.25">
      <c r="F522" s="17"/>
    </row>
    <row r="523" spans="6:6" x14ac:dyDescent="0.25">
      <c r="F523" s="17"/>
    </row>
    <row r="524" spans="6:6" x14ac:dyDescent="0.25">
      <c r="F524" s="17"/>
    </row>
    <row r="525" spans="6:6" x14ac:dyDescent="0.25">
      <c r="F525" s="17"/>
    </row>
    <row r="526" spans="6:6" x14ac:dyDescent="0.25">
      <c r="F526" s="17"/>
    </row>
    <row r="527" spans="6:6" x14ac:dyDescent="0.25">
      <c r="F527" s="17"/>
    </row>
    <row r="528" spans="6:6" x14ac:dyDescent="0.25">
      <c r="F528" s="17"/>
    </row>
    <row r="529" spans="6:6" x14ac:dyDescent="0.25">
      <c r="F529" s="17"/>
    </row>
    <row r="530" spans="6:6" x14ac:dyDescent="0.25">
      <c r="F530" s="17"/>
    </row>
    <row r="531" spans="6:6" x14ac:dyDescent="0.25">
      <c r="F531" s="17"/>
    </row>
    <row r="532" spans="6:6" x14ac:dyDescent="0.25">
      <c r="F532" s="17"/>
    </row>
    <row r="533" spans="6:6" x14ac:dyDescent="0.25">
      <c r="F533" s="17"/>
    </row>
    <row r="534" spans="6:6" x14ac:dyDescent="0.25">
      <c r="F534" s="17"/>
    </row>
    <row r="535" spans="6:6" x14ac:dyDescent="0.25">
      <c r="F535" s="17"/>
    </row>
    <row r="536" spans="6:6" x14ac:dyDescent="0.25">
      <c r="F536" s="17"/>
    </row>
    <row r="537" spans="6:6" x14ac:dyDescent="0.25">
      <c r="F537" s="17"/>
    </row>
    <row r="538" spans="6:6" x14ac:dyDescent="0.25">
      <c r="F538" s="17"/>
    </row>
    <row r="539" spans="6:6" x14ac:dyDescent="0.25">
      <c r="F539" s="17"/>
    </row>
    <row r="540" spans="6:6" x14ac:dyDescent="0.25">
      <c r="F540" s="17"/>
    </row>
    <row r="541" spans="6:6" x14ac:dyDescent="0.25">
      <c r="F541" s="17"/>
    </row>
    <row r="542" spans="6:6" x14ac:dyDescent="0.25">
      <c r="F542" s="17"/>
    </row>
    <row r="543" spans="6:6" x14ac:dyDescent="0.25">
      <c r="F543" s="17"/>
    </row>
    <row r="544" spans="6:6" x14ac:dyDescent="0.25">
      <c r="F544" s="17"/>
    </row>
    <row r="545" spans="6:6" x14ac:dyDescent="0.25">
      <c r="F545" s="17"/>
    </row>
    <row r="546" spans="6:6" x14ac:dyDescent="0.25">
      <c r="F546" s="17"/>
    </row>
    <row r="547" spans="6:6" x14ac:dyDescent="0.25">
      <c r="F547" s="17"/>
    </row>
    <row r="548" spans="6:6" x14ac:dyDescent="0.25">
      <c r="F548" s="17"/>
    </row>
    <row r="549" spans="6:6" x14ac:dyDescent="0.25">
      <c r="F549" s="17"/>
    </row>
    <row r="550" spans="6:6" x14ac:dyDescent="0.25">
      <c r="F550" s="17"/>
    </row>
    <row r="551" spans="6:6" x14ac:dyDescent="0.25">
      <c r="F551" s="17"/>
    </row>
    <row r="552" spans="6:6" x14ac:dyDescent="0.25">
      <c r="F552" s="17"/>
    </row>
    <row r="553" spans="6:6" x14ac:dyDescent="0.25">
      <c r="F553" s="17"/>
    </row>
    <row r="554" spans="6:6" x14ac:dyDescent="0.25">
      <c r="F554" s="17"/>
    </row>
    <row r="555" spans="6:6" x14ac:dyDescent="0.25">
      <c r="F555" s="17"/>
    </row>
    <row r="556" spans="6:6" x14ac:dyDescent="0.25">
      <c r="F556" s="17"/>
    </row>
    <row r="557" spans="6:6" x14ac:dyDescent="0.25">
      <c r="F557" s="17"/>
    </row>
    <row r="558" spans="6:6" x14ac:dyDescent="0.25">
      <c r="F558" s="17"/>
    </row>
    <row r="559" spans="6:6" x14ac:dyDescent="0.25">
      <c r="F559" s="17"/>
    </row>
    <row r="560" spans="6:6" x14ac:dyDescent="0.25">
      <c r="F560" s="17"/>
    </row>
    <row r="561" spans="6:6" x14ac:dyDescent="0.25">
      <c r="F561" s="17"/>
    </row>
    <row r="562" spans="6:6" x14ac:dyDescent="0.25">
      <c r="F562" s="17"/>
    </row>
    <row r="563" spans="6:6" x14ac:dyDescent="0.25">
      <c r="F563" s="17"/>
    </row>
    <row r="564" spans="6:6" x14ac:dyDescent="0.25">
      <c r="F564" s="17"/>
    </row>
    <row r="565" spans="6:6" x14ac:dyDescent="0.25">
      <c r="F565" s="17"/>
    </row>
    <row r="566" spans="6:6" x14ac:dyDescent="0.25">
      <c r="F566" s="17"/>
    </row>
    <row r="567" spans="6:6" x14ac:dyDescent="0.25">
      <c r="F567" s="17"/>
    </row>
    <row r="568" spans="6:6" x14ac:dyDescent="0.25">
      <c r="F568" s="17"/>
    </row>
    <row r="569" spans="6:6" x14ac:dyDescent="0.25">
      <c r="F569" s="17"/>
    </row>
    <row r="570" spans="6:6" x14ac:dyDescent="0.25">
      <c r="F570" s="17"/>
    </row>
    <row r="571" spans="6:6" x14ac:dyDescent="0.25">
      <c r="F571" s="17"/>
    </row>
    <row r="572" spans="6:6" x14ac:dyDescent="0.25">
      <c r="F572" s="17"/>
    </row>
    <row r="573" spans="6:6" x14ac:dyDescent="0.25">
      <c r="F573" s="17"/>
    </row>
    <row r="574" spans="6:6" x14ac:dyDescent="0.25">
      <c r="F574" s="17"/>
    </row>
    <row r="575" spans="6:6" x14ac:dyDescent="0.25">
      <c r="F575" s="17"/>
    </row>
    <row r="576" spans="6:6" x14ac:dyDescent="0.25">
      <c r="F576" s="17"/>
    </row>
    <row r="577" spans="6:6" x14ac:dyDescent="0.25">
      <c r="F577" s="17"/>
    </row>
    <row r="578" spans="6:6" x14ac:dyDescent="0.25">
      <c r="F578" s="17"/>
    </row>
    <row r="579" spans="6:6" x14ac:dyDescent="0.25">
      <c r="F579" s="17"/>
    </row>
    <row r="580" spans="6:6" x14ac:dyDescent="0.25">
      <c r="F580" s="17"/>
    </row>
    <row r="581" spans="6:6" x14ac:dyDescent="0.25">
      <c r="F581" s="17"/>
    </row>
    <row r="582" spans="6:6" x14ac:dyDescent="0.25">
      <c r="F582" s="17"/>
    </row>
    <row r="583" spans="6:6" x14ac:dyDescent="0.25">
      <c r="F583" s="17"/>
    </row>
    <row r="584" spans="6:6" x14ac:dyDescent="0.25">
      <c r="F584" s="17"/>
    </row>
    <row r="585" spans="6:6" x14ac:dyDescent="0.25">
      <c r="F585" s="17"/>
    </row>
    <row r="586" spans="6:6" x14ac:dyDescent="0.25">
      <c r="F586" s="17"/>
    </row>
    <row r="587" spans="6:6" x14ac:dyDescent="0.25">
      <c r="F587" s="17"/>
    </row>
    <row r="588" spans="6:6" x14ac:dyDescent="0.25">
      <c r="F588" s="17"/>
    </row>
    <row r="589" spans="6:6" x14ac:dyDescent="0.25">
      <c r="F589" s="17"/>
    </row>
    <row r="590" spans="6:6" x14ac:dyDescent="0.25">
      <c r="F590" s="17"/>
    </row>
    <row r="591" spans="6:6" x14ac:dyDescent="0.25">
      <c r="F591" s="17"/>
    </row>
    <row r="592" spans="6:6" x14ac:dyDescent="0.25">
      <c r="F592" s="17"/>
    </row>
    <row r="593" spans="6:6" x14ac:dyDescent="0.25">
      <c r="F593" s="17"/>
    </row>
    <row r="594" spans="6:6" x14ac:dyDescent="0.25">
      <c r="F594" s="17"/>
    </row>
    <row r="595" spans="6:6" x14ac:dyDescent="0.25">
      <c r="F595" s="17"/>
    </row>
    <row r="596" spans="6:6" x14ac:dyDescent="0.25">
      <c r="F596" s="17"/>
    </row>
    <row r="597" spans="6:6" x14ac:dyDescent="0.25">
      <c r="F597" s="17"/>
    </row>
    <row r="598" spans="6:6" x14ac:dyDescent="0.25">
      <c r="F598" s="17"/>
    </row>
    <row r="599" spans="6:6" x14ac:dyDescent="0.25">
      <c r="F599" s="17"/>
    </row>
    <row r="600" spans="6:6" x14ac:dyDescent="0.25">
      <c r="F600" s="17"/>
    </row>
    <row r="601" spans="6:6" x14ac:dyDescent="0.25">
      <c r="F601" s="17"/>
    </row>
    <row r="602" spans="6:6" x14ac:dyDescent="0.25">
      <c r="F602" s="17"/>
    </row>
    <row r="603" spans="6:6" x14ac:dyDescent="0.25">
      <c r="F603" s="17"/>
    </row>
    <row r="604" spans="6:6" x14ac:dyDescent="0.25">
      <c r="F604" s="17"/>
    </row>
    <row r="605" spans="6:6" x14ac:dyDescent="0.25">
      <c r="F605" s="17"/>
    </row>
    <row r="606" spans="6:6" x14ac:dyDescent="0.25">
      <c r="F606" s="17"/>
    </row>
    <row r="607" spans="6:6" x14ac:dyDescent="0.25">
      <c r="F607" s="17"/>
    </row>
    <row r="608" spans="6:6" x14ac:dyDescent="0.25">
      <c r="F608" s="17"/>
    </row>
    <row r="609" spans="6:6" x14ac:dyDescent="0.25">
      <c r="F609" s="17"/>
    </row>
    <row r="610" spans="6:6" x14ac:dyDescent="0.25">
      <c r="F610" s="17"/>
    </row>
    <row r="611" spans="6:6" x14ac:dyDescent="0.25">
      <c r="F611" s="17"/>
    </row>
    <row r="612" spans="6:6" x14ac:dyDescent="0.25">
      <c r="F612" s="17"/>
    </row>
    <row r="613" spans="6:6" x14ac:dyDescent="0.25">
      <c r="F613" s="17"/>
    </row>
    <row r="614" spans="6:6" x14ac:dyDescent="0.25">
      <c r="F614" s="17"/>
    </row>
    <row r="615" spans="6:6" x14ac:dyDescent="0.25">
      <c r="F615" s="17"/>
    </row>
    <row r="616" spans="6:6" x14ac:dyDescent="0.25">
      <c r="F616" s="17"/>
    </row>
    <row r="617" spans="6:6" x14ac:dyDescent="0.25">
      <c r="F617" s="17"/>
    </row>
    <row r="618" spans="6:6" x14ac:dyDescent="0.25">
      <c r="F618" s="17"/>
    </row>
    <row r="619" spans="6:6" x14ac:dyDescent="0.25">
      <c r="F619" s="17"/>
    </row>
    <row r="620" spans="6:6" x14ac:dyDescent="0.25">
      <c r="F620" s="17"/>
    </row>
    <row r="621" spans="6:6" x14ac:dyDescent="0.25">
      <c r="F621" s="17"/>
    </row>
    <row r="622" spans="6:6" x14ac:dyDescent="0.25">
      <c r="F622" s="17"/>
    </row>
    <row r="623" spans="6:6" x14ac:dyDescent="0.25">
      <c r="F623" s="17"/>
    </row>
    <row r="624" spans="6:6" x14ac:dyDescent="0.25">
      <c r="F624" s="17"/>
    </row>
    <row r="625" spans="6:6" x14ac:dyDescent="0.25">
      <c r="F625" s="17"/>
    </row>
    <row r="626" spans="6:6" x14ac:dyDescent="0.25">
      <c r="F626" s="17"/>
    </row>
    <row r="627" spans="6:6" x14ac:dyDescent="0.25">
      <c r="F627" s="17"/>
    </row>
    <row r="628" spans="6:6" x14ac:dyDescent="0.25">
      <c r="F628" s="17"/>
    </row>
    <row r="629" spans="6:6" x14ac:dyDescent="0.25">
      <c r="F629" s="17"/>
    </row>
    <row r="630" spans="6:6" x14ac:dyDescent="0.25">
      <c r="F630" s="17"/>
    </row>
    <row r="631" spans="6:6" x14ac:dyDescent="0.25">
      <c r="F631" s="17"/>
    </row>
    <row r="632" spans="6:6" x14ac:dyDescent="0.25">
      <c r="F632" s="17"/>
    </row>
    <row r="633" spans="6:6" x14ac:dyDescent="0.25">
      <c r="F633" s="17"/>
    </row>
    <row r="634" spans="6:6" x14ac:dyDescent="0.25">
      <c r="F634" s="17"/>
    </row>
    <row r="635" spans="6:6" x14ac:dyDescent="0.25">
      <c r="F635" s="17"/>
    </row>
    <row r="636" spans="6:6" x14ac:dyDescent="0.25">
      <c r="F636" s="17"/>
    </row>
    <row r="637" spans="6:6" x14ac:dyDescent="0.25">
      <c r="F637" s="17"/>
    </row>
    <row r="638" spans="6:6" x14ac:dyDescent="0.25">
      <c r="F638" s="17"/>
    </row>
    <row r="639" spans="6:6" x14ac:dyDescent="0.25">
      <c r="F639" s="17"/>
    </row>
    <row r="640" spans="6:6" x14ac:dyDescent="0.25">
      <c r="F640" s="17"/>
    </row>
    <row r="641" spans="6:6" x14ac:dyDescent="0.25">
      <c r="F641" s="17"/>
    </row>
    <row r="642" spans="6:6" x14ac:dyDescent="0.25">
      <c r="F642" s="17"/>
    </row>
    <row r="643" spans="6:6" x14ac:dyDescent="0.25">
      <c r="F643" s="17"/>
    </row>
    <row r="644" spans="6:6" x14ac:dyDescent="0.25">
      <c r="F644" s="17"/>
    </row>
    <row r="645" spans="6:6" x14ac:dyDescent="0.25">
      <c r="F645" s="17"/>
    </row>
    <row r="646" spans="6:6" x14ac:dyDescent="0.25">
      <c r="F646" s="17"/>
    </row>
    <row r="647" spans="6:6" x14ac:dyDescent="0.25">
      <c r="F647" s="17"/>
    </row>
    <row r="648" spans="6:6" x14ac:dyDescent="0.25">
      <c r="F648" s="17"/>
    </row>
    <row r="649" spans="6:6" x14ac:dyDescent="0.25">
      <c r="F649" s="17"/>
    </row>
    <row r="650" spans="6:6" x14ac:dyDescent="0.25">
      <c r="F650" s="17"/>
    </row>
    <row r="651" spans="6:6" x14ac:dyDescent="0.25">
      <c r="F651" s="17"/>
    </row>
    <row r="652" spans="6:6" x14ac:dyDescent="0.25">
      <c r="F652" s="17"/>
    </row>
    <row r="653" spans="6:6" x14ac:dyDescent="0.25">
      <c r="F653" s="17"/>
    </row>
    <row r="654" spans="6:6" x14ac:dyDescent="0.25">
      <c r="F654" s="17"/>
    </row>
    <row r="655" spans="6:6" x14ac:dyDescent="0.25">
      <c r="F655" s="17"/>
    </row>
    <row r="656" spans="6:6" x14ac:dyDescent="0.25">
      <c r="F656" s="17"/>
    </row>
    <row r="657" spans="6:6" x14ac:dyDescent="0.25">
      <c r="F657" s="17"/>
    </row>
    <row r="658" spans="6:6" x14ac:dyDescent="0.25">
      <c r="F658" s="17"/>
    </row>
    <row r="659" spans="6:6" x14ac:dyDescent="0.25">
      <c r="F659" s="17"/>
    </row>
    <row r="660" spans="6:6" x14ac:dyDescent="0.25">
      <c r="F660" s="17"/>
    </row>
    <row r="661" spans="6:6" x14ac:dyDescent="0.25">
      <c r="F661" s="17"/>
    </row>
    <row r="662" spans="6:6" x14ac:dyDescent="0.25">
      <c r="F662" s="17"/>
    </row>
    <row r="663" spans="6:6" x14ac:dyDescent="0.25">
      <c r="F663" s="17"/>
    </row>
    <row r="664" spans="6:6" x14ac:dyDescent="0.25">
      <c r="F664" s="17"/>
    </row>
    <row r="665" spans="6:6" x14ac:dyDescent="0.25">
      <c r="F665" s="17"/>
    </row>
    <row r="666" spans="6:6" x14ac:dyDescent="0.25">
      <c r="F666" s="17"/>
    </row>
    <row r="667" spans="6:6" x14ac:dyDescent="0.25">
      <c r="F667" s="17"/>
    </row>
    <row r="668" spans="6:6" x14ac:dyDescent="0.25">
      <c r="F668" s="17"/>
    </row>
    <row r="669" spans="6:6" x14ac:dyDescent="0.25">
      <c r="F669" s="17"/>
    </row>
    <row r="670" spans="6:6" x14ac:dyDescent="0.25">
      <c r="F670" s="17"/>
    </row>
    <row r="671" spans="6:6" x14ac:dyDescent="0.25">
      <c r="F671" s="17"/>
    </row>
    <row r="672" spans="6:6" x14ac:dyDescent="0.25">
      <c r="F672" s="17"/>
    </row>
    <row r="673" spans="6:6" x14ac:dyDescent="0.25">
      <c r="F673" s="17"/>
    </row>
    <row r="674" spans="6:6" x14ac:dyDescent="0.25">
      <c r="F674" s="17"/>
    </row>
    <row r="675" spans="6:6" x14ac:dyDescent="0.25">
      <c r="F675" s="17"/>
    </row>
    <row r="676" spans="6:6" x14ac:dyDescent="0.25">
      <c r="F676" s="17"/>
    </row>
    <row r="677" spans="6:6" x14ac:dyDescent="0.25">
      <c r="F677" s="17"/>
    </row>
    <row r="678" spans="6:6" x14ac:dyDescent="0.25">
      <c r="F678" s="17"/>
    </row>
    <row r="679" spans="6:6" x14ac:dyDescent="0.25">
      <c r="F679" s="17"/>
    </row>
    <row r="680" spans="6:6" x14ac:dyDescent="0.25">
      <c r="F680" s="17"/>
    </row>
    <row r="681" spans="6:6" x14ac:dyDescent="0.25">
      <c r="F681" s="17"/>
    </row>
    <row r="682" spans="6:6" x14ac:dyDescent="0.25">
      <c r="F682" s="17"/>
    </row>
    <row r="683" spans="6:6" x14ac:dyDescent="0.25">
      <c r="F683" s="17"/>
    </row>
    <row r="684" spans="6:6" x14ac:dyDescent="0.25">
      <c r="F684" s="17"/>
    </row>
    <row r="685" spans="6:6" x14ac:dyDescent="0.25">
      <c r="F685" s="17"/>
    </row>
    <row r="686" spans="6:6" x14ac:dyDescent="0.25">
      <c r="F686" s="17"/>
    </row>
    <row r="687" spans="6:6" x14ac:dyDescent="0.25">
      <c r="F687" s="17"/>
    </row>
    <row r="688" spans="6:6" x14ac:dyDescent="0.25">
      <c r="F688" s="17"/>
    </row>
    <row r="689" spans="6:6" x14ac:dyDescent="0.25">
      <c r="F689" s="17"/>
    </row>
    <row r="690" spans="6:6" x14ac:dyDescent="0.25">
      <c r="F690" s="17"/>
    </row>
    <row r="691" spans="6:6" x14ac:dyDescent="0.25">
      <c r="F691" s="17"/>
    </row>
    <row r="692" spans="6:6" x14ac:dyDescent="0.25">
      <c r="F692" s="17"/>
    </row>
    <row r="693" spans="6:6" x14ac:dyDescent="0.25">
      <c r="F693" s="17"/>
    </row>
    <row r="694" spans="6:6" x14ac:dyDescent="0.25">
      <c r="F694" s="17"/>
    </row>
    <row r="695" spans="6:6" x14ac:dyDescent="0.25">
      <c r="F695" s="17"/>
    </row>
    <row r="696" spans="6:6" x14ac:dyDescent="0.25">
      <c r="F696" s="17"/>
    </row>
    <row r="697" spans="6:6" x14ac:dyDescent="0.25">
      <c r="F697" s="17"/>
    </row>
    <row r="698" spans="6:6" x14ac:dyDescent="0.25">
      <c r="F698" s="17"/>
    </row>
    <row r="699" spans="6:6" x14ac:dyDescent="0.25">
      <c r="F699" s="17"/>
    </row>
    <row r="700" spans="6:6" x14ac:dyDescent="0.25">
      <c r="F700" s="17"/>
    </row>
    <row r="701" spans="6:6" x14ac:dyDescent="0.25">
      <c r="F701" s="17"/>
    </row>
    <row r="702" spans="6:6" x14ac:dyDescent="0.25">
      <c r="F702" s="17"/>
    </row>
    <row r="703" spans="6:6" x14ac:dyDescent="0.25">
      <c r="F703" s="17"/>
    </row>
    <row r="704" spans="6:6" x14ac:dyDescent="0.25">
      <c r="F704" s="17"/>
    </row>
    <row r="705" spans="6:6" x14ac:dyDescent="0.25">
      <c r="F705" s="17"/>
    </row>
    <row r="706" spans="6:6" x14ac:dyDescent="0.25">
      <c r="F706" s="17"/>
    </row>
    <row r="707" spans="6:6" x14ac:dyDescent="0.25">
      <c r="F707" s="17"/>
    </row>
    <row r="708" spans="6:6" x14ac:dyDescent="0.25">
      <c r="F708" s="17"/>
    </row>
    <row r="709" spans="6:6" x14ac:dyDescent="0.25">
      <c r="F709" s="17"/>
    </row>
    <row r="710" spans="6:6" x14ac:dyDescent="0.25">
      <c r="F710" s="17"/>
    </row>
    <row r="711" spans="6:6" x14ac:dyDescent="0.25">
      <c r="F711" s="17"/>
    </row>
    <row r="712" spans="6:6" x14ac:dyDescent="0.25">
      <c r="F712" s="17"/>
    </row>
    <row r="713" spans="6:6" x14ac:dyDescent="0.25">
      <c r="F713" s="17"/>
    </row>
    <row r="714" spans="6:6" x14ac:dyDescent="0.25">
      <c r="F714" s="17"/>
    </row>
    <row r="715" spans="6:6" x14ac:dyDescent="0.25">
      <c r="F715" s="17"/>
    </row>
    <row r="716" spans="6:6" x14ac:dyDescent="0.25">
      <c r="F716" s="17"/>
    </row>
    <row r="717" spans="6:6" x14ac:dyDescent="0.25">
      <c r="F717" s="17"/>
    </row>
    <row r="718" spans="6:6" x14ac:dyDescent="0.25">
      <c r="F718" s="17"/>
    </row>
    <row r="719" spans="6:6" x14ac:dyDescent="0.25">
      <c r="F719" s="17"/>
    </row>
    <row r="720" spans="6:6" x14ac:dyDescent="0.25">
      <c r="F720" s="17"/>
    </row>
    <row r="721" spans="6:6" x14ac:dyDescent="0.25">
      <c r="F721" s="17"/>
    </row>
    <row r="722" spans="6:6" x14ac:dyDescent="0.25">
      <c r="F722" s="17"/>
    </row>
    <row r="723" spans="6:6" x14ac:dyDescent="0.25">
      <c r="F723" s="17"/>
    </row>
    <row r="724" spans="6:6" x14ac:dyDescent="0.25">
      <c r="F724" s="17"/>
    </row>
    <row r="725" spans="6:6" x14ac:dyDescent="0.25">
      <c r="F725" s="17"/>
    </row>
    <row r="726" spans="6:6" x14ac:dyDescent="0.25">
      <c r="F726" s="17"/>
    </row>
    <row r="727" spans="6:6" x14ac:dyDescent="0.25">
      <c r="F727" s="17"/>
    </row>
    <row r="728" spans="6:6" x14ac:dyDescent="0.25">
      <c r="F728" s="17"/>
    </row>
    <row r="729" spans="6:6" x14ac:dyDescent="0.25">
      <c r="F729" s="17"/>
    </row>
    <row r="730" spans="6:6" x14ac:dyDescent="0.25">
      <c r="F730" s="17"/>
    </row>
    <row r="731" spans="6:6" x14ac:dyDescent="0.25">
      <c r="F731" s="17"/>
    </row>
    <row r="732" spans="6:6" x14ac:dyDescent="0.25">
      <c r="F732" s="17"/>
    </row>
    <row r="733" spans="6:6" x14ac:dyDescent="0.25">
      <c r="F733" s="17"/>
    </row>
    <row r="734" spans="6:6" x14ac:dyDescent="0.25">
      <c r="F734" s="17"/>
    </row>
    <row r="735" spans="6:6" x14ac:dyDescent="0.25">
      <c r="F735" s="17"/>
    </row>
    <row r="736" spans="6:6" x14ac:dyDescent="0.25">
      <c r="F736" s="17"/>
    </row>
    <row r="737" spans="6:6" x14ac:dyDescent="0.25">
      <c r="F737" s="17"/>
    </row>
    <row r="738" spans="6:6" x14ac:dyDescent="0.25">
      <c r="F738" s="17"/>
    </row>
    <row r="739" spans="6:6" x14ac:dyDescent="0.25">
      <c r="F739" s="17"/>
    </row>
    <row r="740" spans="6:6" x14ac:dyDescent="0.25">
      <c r="F740" s="17"/>
    </row>
    <row r="741" spans="6:6" x14ac:dyDescent="0.25">
      <c r="F741" s="17"/>
    </row>
    <row r="742" spans="6:6" x14ac:dyDescent="0.25">
      <c r="F742" s="17"/>
    </row>
    <row r="743" spans="6:6" x14ac:dyDescent="0.25">
      <c r="F743" s="17"/>
    </row>
    <row r="744" spans="6:6" x14ac:dyDescent="0.25">
      <c r="F744" s="17"/>
    </row>
    <row r="745" spans="6:6" x14ac:dyDescent="0.25">
      <c r="F745" s="17"/>
    </row>
    <row r="746" spans="6:6" x14ac:dyDescent="0.25">
      <c r="F746" s="17"/>
    </row>
    <row r="747" spans="6:6" x14ac:dyDescent="0.25">
      <c r="F747" s="17"/>
    </row>
    <row r="748" spans="6:6" x14ac:dyDescent="0.25">
      <c r="F748" s="17"/>
    </row>
    <row r="749" spans="6:6" x14ac:dyDescent="0.25">
      <c r="F749" s="17"/>
    </row>
    <row r="750" spans="6:6" x14ac:dyDescent="0.25">
      <c r="F750" s="17"/>
    </row>
    <row r="751" spans="6:6" x14ac:dyDescent="0.25">
      <c r="F751" s="17"/>
    </row>
    <row r="752" spans="6:6" x14ac:dyDescent="0.25">
      <c r="F752" s="17"/>
    </row>
    <row r="753" spans="6:6" x14ac:dyDescent="0.25">
      <c r="F753" s="17"/>
    </row>
    <row r="754" spans="6:6" x14ac:dyDescent="0.25">
      <c r="F754" s="17"/>
    </row>
    <row r="755" spans="6:6" x14ac:dyDescent="0.25">
      <c r="F755" s="17"/>
    </row>
    <row r="756" spans="6:6" x14ac:dyDescent="0.25">
      <c r="F756" s="17"/>
    </row>
    <row r="757" spans="6:6" x14ac:dyDescent="0.25">
      <c r="F757" s="17"/>
    </row>
    <row r="758" spans="6:6" x14ac:dyDescent="0.25">
      <c r="F758" s="17"/>
    </row>
    <row r="759" spans="6:6" x14ac:dyDescent="0.25">
      <c r="F759" s="17"/>
    </row>
    <row r="760" spans="6:6" x14ac:dyDescent="0.25">
      <c r="F760" s="17"/>
    </row>
    <row r="761" spans="6:6" x14ac:dyDescent="0.25">
      <c r="F761" s="17"/>
    </row>
    <row r="762" spans="6:6" x14ac:dyDescent="0.25">
      <c r="F762" s="17"/>
    </row>
    <row r="763" spans="6:6" x14ac:dyDescent="0.25">
      <c r="F763" s="17"/>
    </row>
    <row r="764" spans="6:6" x14ac:dyDescent="0.25">
      <c r="F764" s="17"/>
    </row>
    <row r="765" spans="6:6" x14ac:dyDescent="0.25">
      <c r="F765" s="17"/>
    </row>
    <row r="766" spans="6:6" x14ac:dyDescent="0.25">
      <c r="F766" s="17"/>
    </row>
    <row r="767" spans="6:6" x14ac:dyDescent="0.25">
      <c r="F767" s="17"/>
    </row>
    <row r="768" spans="6:6" x14ac:dyDescent="0.25">
      <c r="F768" s="17"/>
    </row>
    <row r="769" spans="6:6" x14ac:dyDescent="0.25">
      <c r="F769" s="17"/>
    </row>
    <row r="770" spans="6:6" x14ac:dyDescent="0.25">
      <c r="F770" s="17"/>
    </row>
    <row r="771" spans="6:6" x14ac:dyDescent="0.25">
      <c r="F771" s="17"/>
    </row>
    <row r="772" spans="6:6" x14ac:dyDescent="0.25">
      <c r="F772" s="17"/>
    </row>
    <row r="773" spans="6:6" x14ac:dyDescent="0.25">
      <c r="F773" s="17"/>
    </row>
    <row r="774" spans="6:6" x14ac:dyDescent="0.25">
      <c r="F774" s="17"/>
    </row>
    <row r="775" spans="6:6" x14ac:dyDescent="0.25">
      <c r="F775" s="17"/>
    </row>
    <row r="776" spans="6:6" x14ac:dyDescent="0.25">
      <c r="F776" s="17"/>
    </row>
    <row r="777" spans="6:6" x14ac:dyDescent="0.25">
      <c r="F777" s="17"/>
    </row>
    <row r="778" spans="6:6" x14ac:dyDescent="0.25">
      <c r="F778" s="17"/>
    </row>
    <row r="779" spans="6:6" x14ac:dyDescent="0.25">
      <c r="F779" s="17"/>
    </row>
    <row r="780" spans="6:6" x14ac:dyDescent="0.25">
      <c r="F780" s="17"/>
    </row>
    <row r="781" spans="6:6" x14ac:dyDescent="0.25">
      <c r="F781" s="17"/>
    </row>
    <row r="782" spans="6:6" x14ac:dyDescent="0.25">
      <c r="F782" s="17"/>
    </row>
    <row r="783" spans="6:6" x14ac:dyDescent="0.25">
      <c r="F783" s="17"/>
    </row>
    <row r="784" spans="6:6" x14ac:dyDescent="0.25">
      <c r="F784" s="17"/>
    </row>
    <row r="785" spans="6:6" x14ac:dyDescent="0.25">
      <c r="F785" s="17"/>
    </row>
    <row r="786" spans="6:6" x14ac:dyDescent="0.25">
      <c r="F786" s="17"/>
    </row>
    <row r="787" spans="6:6" x14ac:dyDescent="0.25">
      <c r="F787" s="17"/>
    </row>
    <row r="788" spans="6:6" x14ac:dyDescent="0.25">
      <c r="F788" s="17"/>
    </row>
    <row r="789" spans="6:6" x14ac:dyDescent="0.25">
      <c r="F789" s="17"/>
    </row>
    <row r="790" spans="6:6" x14ac:dyDescent="0.25">
      <c r="F790" s="17"/>
    </row>
    <row r="791" spans="6:6" x14ac:dyDescent="0.25">
      <c r="F791" s="17"/>
    </row>
    <row r="792" spans="6:6" x14ac:dyDescent="0.25">
      <c r="F792" s="17"/>
    </row>
    <row r="793" spans="6:6" x14ac:dyDescent="0.25">
      <c r="F793" s="17"/>
    </row>
    <row r="794" spans="6:6" x14ac:dyDescent="0.25">
      <c r="F794" s="17"/>
    </row>
    <row r="795" spans="6:6" x14ac:dyDescent="0.25">
      <c r="F795" s="17"/>
    </row>
    <row r="796" spans="6:6" x14ac:dyDescent="0.25">
      <c r="F796" s="17"/>
    </row>
    <row r="797" spans="6:6" x14ac:dyDescent="0.25">
      <c r="F797" s="17"/>
    </row>
    <row r="798" spans="6:6" x14ac:dyDescent="0.25">
      <c r="F798" s="17"/>
    </row>
    <row r="799" spans="6:6" x14ac:dyDescent="0.25">
      <c r="F799" s="17"/>
    </row>
    <row r="800" spans="6:6" x14ac:dyDescent="0.25">
      <c r="F800" s="17"/>
    </row>
    <row r="801" spans="6:6" x14ac:dyDescent="0.25">
      <c r="F801" s="17"/>
    </row>
    <row r="802" spans="6:6" x14ac:dyDescent="0.25">
      <c r="F802" s="17"/>
    </row>
    <row r="803" spans="6:6" x14ac:dyDescent="0.25">
      <c r="F803" s="17"/>
    </row>
    <row r="804" spans="6:6" x14ac:dyDescent="0.25">
      <c r="F804" s="17"/>
    </row>
    <row r="805" spans="6:6" x14ac:dyDescent="0.25">
      <c r="F805" s="17"/>
    </row>
    <row r="806" spans="6:6" x14ac:dyDescent="0.25">
      <c r="F806" s="17"/>
    </row>
    <row r="807" spans="6:6" x14ac:dyDescent="0.25">
      <c r="F807" s="17"/>
    </row>
    <row r="808" spans="6:6" x14ac:dyDescent="0.25">
      <c r="F808" s="17"/>
    </row>
    <row r="809" spans="6:6" x14ac:dyDescent="0.25">
      <c r="F809" s="17"/>
    </row>
    <row r="810" spans="6:6" x14ac:dyDescent="0.25">
      <c r="F810" s="17"/>
    </row>
    <row r="811" spans="6:6" x14ac:dyDescent="0.25">
      <c r="F811" s="17"/>
    </row>
    <row r="812" spans="6:6" x14ac:dyDescent="0.25">
      <c r="F812" s="17"/>
    </row>
    <row r="813" spans="6:6" x14ac:dyDescent="0.25">
      <c r="F813" s="17"/>
    </row>
    <row r="814" spans="6:6" x14ac:dyDescent="0.25">
      <c r="F814" s="17"/>
    </row>
    <row r="815" spans="6:6" x14ac:dyDescent="0.25">
      <c r="F815" s="17"/>
    </row>
    <row r="816" spans="6:6" x14ac:dyDescent="0.25">
      <c r="F816" s="17"/>
    </row>
    <row r="817" spans="6:6" x14ac:dyDescent="0.25">
      <c r="F817" s="17"/>
    </row>
    <row r="818" spans="6:6" x14ac:dyDescent="0.25">
      <c r="F818" s="17"/>
    </row>
    <row r="819" spans="6:6" x14ac:dyDescent="0.25">
      <c r="F819" s="17"/>
    </row>
    <row r="820" spans="6:6" x14ac:dyDescent="0.25">
      <c r="F820" s="17"/>
    </row>
    <row r="821" spans="6:6" x14ac:dyDescent="0.25">
      <c r="F821" s="17"/>
    </row>
    <row r="822" spans="6:6" x14ac:dyDescent="0.25">
      <c r="F822" s="17"/>
    </row>
    <row r="823" spans="6:6" x14ac:dyDescent="0.25">
      <c r="F823" s="17"/>
    </row>
    <row r="824" spans="6:6" x14ac:dyDescent="0.25">
      <c r="F824" s="17"/>
    </row>
    <row r="825" spans="6:6" x14ac:dyDescent="0.25">
      <c r="F825" s="17"/>
    </row>
    <row r="826" spans="6:6" x14ac:dyDescent="0.25">
      <c r="F826" s="17"/>
    </row>
    <row r="827" spans="6:6" x14ac:dyDescent="0.25">
      <c r="F827" s="17"/>
    </row>
    <row r="828" spans="6:6" x14ac:dyDescent="0.25">
      <c r="F828" s="17"/>
    </row>
    <row r="829" spans="6:6" x14ac:dyDescent="0.25">
      <c r="F829" s="17"/>
    </row>
    <row r="830" spans="6:6" x14ac:dyDescent="0.25">
      <c r="F830" s="17"/>
    </row>
    <row r="831" spans="6:6" x14ac:dyDescent="0.25">
      <c r="F831" s="17"/>
    </row>
    <row r="832" spans="6:6" x14ac:dyDescent="0.25">
      <c r="F832" s="17"/>
    </row>
    <row r="833" spans="6:6" x14ac:dyDescent="0.25">
      <c r="F833" s="17"/>
    </row>
    <row r="834" spans="6:6" x14ac:dyDescent="0.25">
      <c r="F834" s="17"/>
    </row>
    <row r="835" spans="6:6" x14ac:dyDescent="0.25">
      <c r="F835" s="17"/>
    </row>
    <row r="836" spans="6:6" x14ac:dyDescent="0.25">
      <c r="F836" s="17"/>
    </row>
    <row r="837" spans="6:6" x14ac:dyDescent="0.25">
      <c r="F837" s="17"/>
    </row>
    <row r="838" spans="6:6" x14ac:dyDescent="0.25">
      <c r="F838" s="17"/>
    </row>
    <row r="839" spans="6:6" x14ac:dyDescent="0.25">
      <c r="F839" s="17"/>
    </row>
    <row r="840" spans="6:6" x14ac:dyDescent="0.25">
      <c r="F840" s="17"/>
    </row>
    <row r="841" spans="6:6" x14ac:dyDescent="0.25">
      <c r="F841" s="17"/>
    </row>
    <row r="842" spans="6:6" x14ac:dyDescent="0.25">
      <c r="F842" s="17"/>
    </row>
    <row r="843" spans="6:6" x14ac:dyDescent="0.25">
      <c r="F843" s="17"/>
    </row>
    <row r="844" spans="6:6" x14ac:dyDescent="0.25">
      <c r="F844" s="17"/>
    </row>
    <row r="845" spans="6:6" x14ac:dyDescent="0.25">
      <c r="F845" s="17"/>
    </row>
    <row r="846" spans="6:6" x14ac:dyDescent="0.25">
      <c r="F846" s="17"/>
    </row>
    <row r="847" spans="6:6" x14ac:dyDescent="0.25">
      <c r="F847" s="17"/>
    </row>
    <row r="848" spans="6:6" x14ac:dyDescent="0.25">
      <c r="F848" s="17"/>
    </row>
    <row r="849" spans="6:6" x14ac:dyDescent="0.25">
      <c r="F849" s="17"/>
    </row>
    <row r="850" spans="6:6" x14ac:dyDescent="0.25">
      <c r="F850" s="17"/>
    </row>
    <row r="851" spans="6:6" x14ac:dyDescent="0.25">
      <c r="F851" s="17"/>
    </row>
    <row r="852" spans="6:6" x14ac:dyDescent="0.25">
      <c r="F852" s="17"/>
    </row>
    <row r="853" spans="6:6" x14ac:dyDescent="0.25">
      <c r="F853" s="17"/>
    </row>
    <row r="854" spans="6:6" x14ac:dyDescent="0.25">
      <c r="F854" s="17"/>
    </row>
    <row r="855" spans="6:6" x14ac:dyDescent="0.25">
      <c r="F855" s="17"/>
    </row>
    <row r="856" spans="6:6" x14ac:dyDescent="0.25">
      <c r="F856" s="17"/>
    </row>
    <row r="857" spans="6:6" x14ac:dyDescent="0.25">
      <c r="F857" s="17"/>
    </row>
    <row r="858" spans="6:6" x14ac:dyDescent="0.25">
      <c r="F858" s="17"/>
    </row>
    <row r="859" spans="6:6" x14ac:dyDescent="0.25">
      <c r="F859" s="17"/>
    </row>
    <row r="860" spans="6:6" x14ac:dyDescent="0.25">
      <c r="F860" s="17"/>
    </row>
    <row r="861" spans="6:6" x14ac:dyDescent="0.25">
      <c r="F861" s="17"/>
    </row>
    <row r="862" spans="6:6" x14ac:dyDescent="0.25">
      <c r="F862" s="17"/>
    </row>
    <row r="863" spans="6:6" x14ac:dyDescent="0.25">
      <c r="F863" s="17"/>
    </row>
    <row r="864" spans="6:6" x14ac:dyDescent="0.25">
      <c r="F864" s="17"/>
    </row>
    <row r="865" spans="6:6" x14ac:dyDescent="0.25">
      <c r="F865" s="17"/>
    </row>
    <row r="866" spans="6:6" x14ac:dyDescent="0.25">
      <c r="F866" s="17"/>
    </row>
    <row r="867" spans="6:6" x14ac:dyDescent="0.25">
      <c r="F867" s="17"/>
    </row>
    <row r="868" spans="6:6" x14ac:dyDescent="0.25">
      <c r="F868" s="17"/>
    </row>
    <row r="869" spans="6:6" x14ac:dyDescent="0.25">
      <c r="F869" s="17"/>
    </row>
    <row r="870" spans="6:6" x14ac:dyDescent="0.25">
      <c r="F870" s="17"/>
    </row>
    <row r="871" spans="6:6" x14ac:dyDescent="0.25">
      <c r="F871" s="17"/>
    </row>
    <row r="872" spans="6:6" x14ac:dyDescent="0.25">
      <c r="F872" s="17"/>
    </row>
    <row r="873" spans="6:6" x14ac:dyDescent="0.25">
      <c r="F873" s="17"/>
    </row>
    <row r="874" spans="6:6" x14ac:dyDescent="0.25">
      <c r="F874" s="17"/>
    </row>
    <row r="875" spans="6:6" x14ac:dyDescent="0.25">
      <c r="F875" s="17"/>
    </row>
    <row r="876" spans="6:6" x14ac:dyDescent="0.25">
      <c r="F876" s="17"/>
    </row>
    <row r="877" spans="6:6" x14ac:dyDescent="0.25">
      <c r="F877" s="17"/>
    </row>
    <row r="878" spans="6:6" x14ac:dyDescent="0.25">
      <c r="F878" s="17"/>
    </row>
    <row r="879" spans="6:6" x14ac:dyDescent="0.25">
      <c r="F879" s="17"/>
    </row>
    <row r="880" spans="6:6" x14ac:dyDescent="0.25">
      <c r="F880" s="17"/>
    </row>
    <row r="881" spans="6:6" x14ac:dyDescent="0.25">
      <c r="F881" s="17"/>
    </row>
    <row r="882" spans="6:6" x14ac:dyDescent="0.25">
      <c r="F882" s="17"/>
    </row>
    <row r="883" spans="6:6" x14ac:dyDescent="0.25">
      <c r="F883" s="17"/>
    </row>
    <row r="884" spans="6:6" x14ac:dyDescent="0.25">
      <c r="F884" s="17"/>
    </row>
    <row r="885" spans="6:6" x14ac:dyDescent="0.25">
      <c r="F885" s="17"/>
    </row>
    <row r="886" spans="6:6" x14ac:dyDescent="0.25">
      <c r="F886" s="17"/>
    </row>
    <row r="887" spans="6:6" x14ac:dyDescent="0.25">
      <c r="F887" s="17"/>
    </row>
    <row r="888" spans="6:6" x14ac:dyDescent="0.25">
      <c r="F888" s="17"/>
    </row>
    <row r="889" spans="6:6" x14ac:dyDescent="0.25">
      <c r="F889" s="17"/>
    </row>
    <row r="890" spans="6:6" x14ac:dyDescent="0.25">
      <c r="F890" s="17"/>
    </row>
    <row r="891" spans="6:6" x14ac:dyDescent="0.25">
      <c r="F891" s="17"/>
    </row>
    <row r="892" spans="6:6" x14ac:dyDescent="0.25">
      <c r="F892" s="17"/>
    </row>
    <row r="893" spans="6:6" x14ac:dyDescent="0.25">
      <c r="F893" s="17"/>
    </row>
    <row r="894" spans="6:6" x14ac:dyDescent="0.25">
      <c r="F894" s="17"/>
    </row>
    <row r="895" spans="6:6" x14ac:dyDescent="0.25">
      <c r="F895" s="17"/>
    </row>
    <row r="896" spans="6:6" x14ac:dyDescent="0.25">
      <c r="F896" s="17"/>
    </row>
    <row r="897" spans="6:6" x14ac:dyDescent="0.25">
      <c r="F897" s="17"/>
    </row>
    <row r="898" spans="6:6" x14ac:dyDescent="0.25">
      <c r="F898" s="17"/>
    </row>
    <row r="899" spans="6:6" x14ac:dyDescent="0.25">
      <c r="F899" s="17"/>
    </row>
    <row r="900" spans="6:6" x14ac:dyDescent="0.25">
      <c r="F900" s="17"/>
    </row>
    <row r="901" spans="6:6" x14ac:dyDescent="0.25">
      <c r="F901" s="17"/>
    </row>
    <row r="902" spans="6:6" x14ac:dyDescent="0.25">
      <c r="F902" s="17"/>
    </row>
    <row r="903" spans="6:6" x14ac:dyDescent="0.25">
      <c r="F903" s="17"/>
    </row>
    <row r="904" spans="6:6" x14ac:dyDescent="0.25">
      <c r="F904" s="17"/>
    </row>
    <row r="905" spans="6:6" x14ac:dyDescent="0.25">
      <c r="F905" s="17"/>
    </row>
    <row r="906" spans="6:6" x14ac:dyDescent="0.25">
      <c r="F906" s="17"/>
    </row>
    <row r="907" spans="6:6" x14ac:dyDescent="0.25">
      <c r="F907" s="17"/>
    </row>
    <row r="908" spans="6:6" x14ac:dyDescent="0.25">
      <c r="F908" s="17"/>
    </row>
    <row r="909" spans="6:6" x14ac:dyDescent="0.25">
      <c r="F909" s="17"/>
    </row>
    <row r="910" spans="6:6" x14ac:dyDescent="0.25">
      <c r="F910" s="17"/>
    </row>
    <row r="911" spans="6:6" x14ac:dyDescent="0.25">
      <c r="F911" s="17"/>
    </row>
    <row r="912" spans="6:6" x14ac:dyDescent="0.25">
      <c r="F912" s="17"/>
    </row>
    <row r="913" spans="6:6" x14ac:dyDescent="0.25">
      <c r="F913" s="17"/>
    </row>
    <row r="914" spans="6:6" x14ac:dyDescent="0.25">
      <c r="F914" s="17"/>
    </row>
    <row r="915" spans="6:6" x14ac:dyDescent="0.25">
      <c r="F915" s="17"/>
    </row>
    <row r="916" spans="6:6" x14ac:dyDescent="0.25">
      <c r="F916" s="17"/>
    </row>
    <row r="917" spans="6:6" x14ac:dyDescent="0.25">
      <c r="F917" s="17"/>
    </row>
    <row r="918" spans="6:6" x14ac:dyDescent="0.25">
      <c r="F918" s="17"/>
    </row>
    <row r="919" spans="6:6" x14ac:dyDescent="0.25">
      <c r="F919" s="17"/>
    </row>
    <row r="920" spans="6:6" x14ac:dyDescent="0.25">
      <c r="F920" s="17"/>
    </row>
    <row r="921" spans="6:6" x14ac:dyDescent="0.25">
      <c r="F921" s="17"/>
    </row>
    <row r="922" spans="6:6" x14ac:dyDescent="0.25">
      <c r="F922" s="17"/>
    </row>
    <row r="923" spans="6:6" x14ac:dyDescent="0.25">
      <c r="F923" s="17"/>
    </row>
    <row r="924" spans="6:6" x14ac:dyDescent="0.25">
      <c r="F924" s="17"/>
    </row>
    <row r="925" spans="6:6" x14ac:dyDescent="0.25">
      <c r="F925" s="17"/>
    </row>
    <row r="926" spans="6:6" x14ac:dyDescent="0.25">
      <c r="F926" s="17"/>
    </row>
    <row r="927" spans="6:6" x14ac:dyDescent="0.25">
      <c r="F927" s="17"/>
    </row>
    <row r="928" spans="6:6" x14ac:dyDescent="0.25">
      <c r="F928" s="17"/>
    </row>
    <row r="929" spans="6:6" x14ac:dyDescent="0.25">
      <c r="F929" s="17"/>
    </row>
    <row r="930" spans="6:6" x14ac:dyDescent="0.25">
      <c r="F930" s="17"/>
    </row>
    <row r="931" spans="6:6" x14ac:dyDescent="0.25">
      <c r="F931" s="17"/>
    </row>
    <row r="932" spans="6:6" x14ac:dyDescent="0.25">
      <c r="F932" s="17"/>
    </row>
    <row r="933" spans="6:6" x14ac:dyDescent="0.25">
      <c r="F933" s="17"/>
    </row>
    <row r="934" spans="6:6" x14ac:dyDescent="0.25">
      <c r="F934" s="17"/>
    </row>
    <row r="935" spans="6:6" x14ac:dyDescent="0.25">
      <c r="F935" s="17"/>
    </row>
    <row r="936" spans="6:6" x14ac:dyDescent="0.25">
      <c r="F936" s="17"/>
    </row>
    <row r="937" spans="6:6" x14ac:dyDescent="0.25">
      <c r="F937" s="17"/>
    </row>
    <row r="938" spans="6:6" x14ac:dyDescent="0.25">
      <c r="F938" s="17"/>
    </row>
    <row r="939" spans="6:6" x14ac:dyDescent="0.25">
      <c r="F939" s="17"/>
    </row>
    <row r="940" spans="6:6" x14ac:dyDescent="0.25">
      <c r="F940" s="17"/>
    </row>
    <row r="941" spans="6:6" x14ac:dyDescent="0.25">
      <c r="F941" s="17"/>
    </row>
    <row r="942" spans="6:6" x14ac:dyDescent="0.25">
      <c r="F942" s="17"/>
    </row>
    <row r="943" spans="6:6" x14ac:dyDescent="0.25">
      <c r="F943" s="17"/>
    </row>
    <row r="944" spans="6:6" x14ac:dyDescent="0.25">
      <c r="F944" s="17"/>
    </row>
    <row r="945" spans="6:6" x14ac:dyDescent="0.25">
      <c r="F945" s="17"/>
    </row>
    <row r="946" spans="6:6" x14ac:dyDescent="0.25">
      <c r="F946" s="17"/>
    </row>
    <row r="947" spans="6:6" x14ac:dyDescent="0.25">
      <c r="F947" s="17"/>
    </row>
    <row r="948" spans="6:6" x14ac:dyDescent="0.25">
      <c r="F948" s="17"/>
    </row>
    <row r="949" spans="6:6" x14ac:dyDescent="0.25">
      <c r="F949" s="17"/>
    </row>
    <row r="950" spans="6:6" x14ac:dyDescent="0.25">
      <c r="F950" s="17"/>
    </row>
    <row r="951" spans="6:6" x14ac:dyDescent="0.25">
      <c r="F951" s="17"/>
    </row>
    <row r="952" spans="6:6" x14ac:dyDescent="0.25">
      <c r="F952" s="17"/>
    </row>
    <row r="953" spans="6:6" x14ac:dyDescent="0.25">
      <c r="F953" s="17"/>
    </row>
    <row r="954" spans="6:6" x14ac:dyDescent="0.25">
      <c r="F954" s="17"/>
    </row>
    <row r="955" spans="6:6" x14ac:dyDescent="0.25">
      <c r="F955" s="17"/>
    </row>
    <row r="956" spans="6:6" x14ac:dyDescent="0.25">
      <c r="F956" s="17"/>
    </row>
    <row r="957" spans="6:6" x14ac:dyDescent="0.25">
      <c r="F957" s="17"/>
    </row>
    <row r="958" spans="6:6" x14ac:dyDescent="0.25">
      <c r="F958" s="17"/>
    </row>
    <row r="959" spans="6:6" x14ac:dyDescent="0.25">
      <c r="F959" s="17"/>
    </row>
    <row r="960" spans="6:6" x14ac:dyDescent="0.25">
      <c r="F960" s="17"/>
    </row>
    <row r="961" spans="6:6" x14ac:dyDescent="0.25">
      <c r="F961" s="17"/>
    </row>
    <row r="962" spans="6:6" x14ac:dyDescent="0.25">
      <c r="F962" s="17"/>
    </row>
    <row r="963" spans="6:6" x14ac:dyDescent="0.25">
      <c r="F963" s="17"/>
    </row>
    <row r="964" spans="6:6" x14ac:dyDescent="0.25">
      <c r="F964" s="17"/>
    </row>
    <row r="965" spans="6:6" x14ac:dyDescent="0.25">
      <c r="F965" s="17"/>
    </row>
    <row r="966" spans="6:6" x14ac:dyDescent="0.25">
      <c r="F966" s="17"/>
    </row>
    <row r="967" spans="6:6" x14ac:dyDescent="0.25">
      <c r="F967" s="17"/>
    </row>
    <row r="968" spans="6:6" x14ac:dyDescent="0.25">
      <c r="F968" s="17"/>
    </row>
    <row r="969" spans="6:6" x14ac:dyDescent="0.25">
      <c r="F969" s="17"/>
    </row>
    <row r="970" spans="6:6" x14ac:dyDescent="0.25">
      <c r="F970" s="17"/>
    </row>
    <row r="971" spans="6:6" x14ac:dyDescent="0.25">
      <c r="F971" s="17"/>
    </row>
    <row r="972" spans="6:6" x14ac:dyDescent="0.25">
      <c r="F972" s="17"/>
    </row>
    <row r="973" spans="6:6" x14ac:dyDescent="0.25">
      <c r="F973" s="17"/>
    </row>
    <row r="974" spans="6:6" x14ac:dyDescent="0.25">
      <c r="F974" s="17"/>
    </row>
    <row r="975" spans="6:6" x14ac:dyDescent="0.25">
      <c r="F975" s="17"/>
    </row>
    <row r="976" spans="6:6" x14ac:dyDescent="0.25">
      <c r="F976" s="17"/>
    </row>
    <row r="977" spans="6:6" x14ac:dyDescent="0.25">
      <c r="F977" s="17"/>
    </row>
    <row r="978" spans="6:6" x14ac:dyDescent="0.25">
      <c r="F978" s="17"/>
    </row>
    <row r="979" spans="6:6" x14ac:dyDescent="0.25">
      <c r="F979" s="17"/>
    </row>
    <row r="980" spans="6:6" x14ac:dyDescent="0.25">
      <c r="F980" s="17"/>
    </row>
    <row r="981" spans="6:6" x14ac:dyDescent="0.25">
      <c r="F981" s="17"/>
    </row>
    <row r="982" spans="6:6" x14ac:dyDescent="0.25">
      <c r="F982" s="17"/>
    </row>
    <row r="983" spans="6:6" x14ac:dyDescent="0.25">
      <c r="F983" s="17"/>
    </row>
    <row r="984" spans="6:6" x14ac:dyDescent="0.25">
      <c r="F984" s="17"/>
    </row>
    <row r="985" spans="6:6" x14ac:dyDescent="0.25">
      <c r="F985" s="17"/>
    </row>
    <row r="986" spans="6:6" x14ac:dyDescent="0.25">
      <c r="F986" s="17"/>
    </row>
    <row r="987" spans="6:6" x14ac:dyDescent="0.25">
      <c r="F987" s="17"/>
    </row>
    <row r="988" spans="6:6" x14ac:dyDescent="0.25">
      <c r="F988" s="17"/>
    </row>
    <row r="989" spans="6:6" x14ac:dyDescent="0.25">
      <c r="F989" s="17"/>
    </row>
    <row r="990" spans="6:6" x14ac:dyDescent="0.25">
      <c r="F990" s="17"/>
    </row>
    <row r="991" spans="6:6" x14ac:dyDescent="0.25">
      <c r="F991" s="17"/>
    </row>
    <row r="992" spans="6:6" x14ac:dyDescent="0.25">
      <c r="F992" s="17"/>
    </row>
    <row r="993" spans="6:6" x14ac:dyDescent="0.25">
      <c r="F993" s="17"/>
    </row>
    <row r="994" spans="6:6" x14ac:dyDescent="0.25">
      <c r="F994" s="17"/>
    </row>
    <row r="995" spans="6:6" x14ac:dyDescent="0.25">
      <c r="F995" s="17"/>
    </row>
    <row r="996" spans="6:6" x14ac:dyDescent="0.25">
      <c r="F996" s="17"/>
    </row>
    <row r="997" spans="6:6" x14ac:dyDescent="0.25">
      <c r="F997" s="17"/>
    </row>
    <row r="998" spans="6:6" x14ac:dyDescent="0.25">
      <c r="F998" s="17"/>
    </row>
    <row r="999" spans="6:6" x14ac:dyDescent="0.25">
      <c r="F999" s="17"/>
    </row>
    <row r="1000" spans="6:6" x14ac:dyDescent="0.25">
      <c r="F1000" s="17"/>
    </row>
    <row r="1001" spans="6:6" x14ac:dyDescent="0.25">
      <c r="F1001" s="17"/>
    </row>
  </sheetData>
  <conditionalFormatting sqref="D11:F11">
    <cfRule type="cellIs" dxfId="3" priority="2" operator="greaterThan">
      <formula>3</formula>
    </cfRule>
  </conditionalFormatting>
  <conditionalFormatting sqref="H4:J4">
    <cfRule type="cellIs" dxfId="2" priority="1" operator="equal">
      <formula>"Feasibile"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I85"/>
  <sheetViews>
    <sheetView tabSelected="1" topLeftCell="A55" zoomScale="90" zoomScaleNormal="90" workbookViewId="0">
      <selection activeCell="C84" sqref="C84"/>
    </sheetView>
  </sheetViews>
  <sheetFormatPr defaultColWidth="14.42578125" defaultRowHeight="15" customHeight="1" x14ac:dyDescent="0.25"/>
  <cols>
    <col min="1" max="1" width="38.140625" customWidth="1"/>
    <col min="2" max="2" width="22.7109375" customWidth="1"/>
    <col min="3" max="3" width="29.42578125" customWidth="1"/>
    <col min="5" max="5" width="27" customWidth="1"/>
    <col min="8" max="8" width="30.42578125" customWidth="1"/>
  </cols>
  <sheetData>
    <row r="2" spans="1:8" ht="15" customHeight="1" x14ac:dyDescent="0.4">
      <c r="A2" s="41" t="s">
        <v>202</v>
      </c>
    </row>
    <row r="3" spans="1:8" x14ac:dyDescent="0.25">
      <c r="A3" s="54" t="s">
        <v>80</v>
      </c>
      <c r="B3" s="55" t="s">
        <v>181</v>
      </c>
      <c r="C3" s="55" t="s">
        <v>66</v>
      </c>
      <c r="D3" s="55" t="s">
        <v>67</v>
      </c>
    </row>
    <row r="4" spans="1:8" x14ac:dyDescent="0.25">
      <c r="A4" s="54" t="s">
        <v>75</v>
      </c>
      <c r="B4" s="26">
        <f>InfrastructureMatrix!D11</f>
        <v>4.5999999999999996</v>
      </c>
      <c r="C4" s="26">
        <f>InfrastructureMatrix!E11</f>
        <v>3.6</v>
      </c>
      <c r="D4" s="26">
        <f>InfrastructureMatrix!F11</f>
        <v>3</v>
      </c>
    </row>
    <row r="5" spans="1:8" x14ac:dyDescent="0.25">
      <c r="A5" s="54" t="s">
        <v>76</v>
      </c>
      <c r="B5" s="26">
        <f>ServicesMatrix!D8</f>
        <v>5</v>
      </c>
      <c r="C5" s="27">
        <f>ServicesMatrix!E8</f>
        <v>4</v>
      </c>
      <c r="D5" s="28">
        <f>ServicesMatrix!F8</f>
        <v>2</v>
      </c>
    </row>
    <row r="6" spans="1:8" x14ac:dyDescent="0.25">
      <c r="A6" s="54" t="s">
        <v>77</v>
      </c>
      <c r="B6" s="26">
        <f>ServicesMatrix!D21</f>
        <v>4.5</v>
      </c>
      <c r="C6" s="26">
        <f>ServicesMatrix!E21</f>
        <v>4</v>
      </c>
      <c r="D6" s="29">
        <f>ServicesMatrix!F21</f>
        <v>2.5</v>
      </c>
    </row>
    <row r="7" spans="1:8" x14ac:dyDescent="0.25">
      <c r="A7" s="54" t="s">
        <v>78</v>
      </c>
      <c r="B7" s="29">
        <f>InformationMatrix!D11</f>
        <v>4.7</v>
      </c>
      <c r="C7" s="29">
        <f>MobilityManagementMatrix!E11</f>
        <v>2.8</v>
      </c>
      <c r="D7" s="29">
        <f>MobilityManagementMatrix!F11</f>
        <v>4</v>
      </c>
    </row>
    <row r="8" spans="1:8" x14ac:dyDescent="0.25">
      <c r="A8" s="54" t="s">
        <v>79</v>
      </c>
      <c r="B8" s="29">
        <f>MobilityManagementMatrix!D11</f>
        <v>2.8</v>
      </c>
      <c r="C8" s="29">
        <f>MobilityManagementMatrix!E11</f>
        <v>2.8</v>
      </c>
      <c r="D8" s="29">
        <f>MobilityManagementMatrix!F11</f>
        <v>4</v>
      </c>
    </row>
    <row r="10" spans="1:8" ht="15" customHeight="1" x14ac:dyDescent="0.25">
      <c r="A10" s="41" t="s">
        <v>203</v>
      </c>
    </row>
    <row r="11" spans="1:8" x14ac:dyDescent="0.25">
      <c r="A11" s="12" t="s">
        <v>80</v>
      </c>
      <c r="B11" s="55" t="s">
        <v>181</v>
      </c>
      <c r="C11" s="55" t="s">
        <v>66</v>
      </c>
      <c r="D11" s="55" t="s">
        <v>67</v>
      </c>
      <c r="F11" s="37"/>
      <c r="G11" s="113"/>
      <c r="H11" s="113"/>
    </row>
    <row r="12" spans="1:8" x14ac:dyDescent="0.25">
      <c r="A12" s="12" t="s">
        <v>75</v>
      </c>
      <c r="B12" s="12">
        <v>3</v>
      </c>
      <c r="C12" s="12">
        <v>2</v>
      </c>
      <c r="D12" s="12">
        <v>2</v>
      </c>
      <c r="F12" s="113"/>
      <c r="G12" s="113"/>
      <c r="H12" s="113"/>
    </row>
    <row r="13" spans="1:8" x14ac:dyDescent="0.25">
      <c r="A13" s="12" t="s">
        <v>76</v>
      </c>
      <c r="B13" s="12">
        <v>5</v>
      </c>
      <c r="C13" s="12">
        <v>5</v>
      </c>
      <c r="D13" s="12">
        <v>3</v>
      </c>
      <c r="F13" s="113"/>
      <c r="G13" s="113"/>
      <c r="H13" s="113"/>
    </row>
    <row r="14" spans="1:8" x14ac:dyDescent="0.25">
      <c r="A14" s="12" t="s">
        <v>77</v>
      </c>
      <c r="B14" s="12">
        <v>4</v>
      </c>
      <c r="C14" s="12">
        <v>4</v>
      </c>
      <c r="D14" s="12">
        <v>2</v>
      </c>
      <c r="F14" s="113"/>
      <c r="G14" s="113"/>
      <c r="H14" s="113"/>
    </row>
    <row r="15" spans="1:8" x14ac:dyDescent="0.25">
      <c r="A15" s="12" t="s">
        <v>78</v>
      </c>
      <c r="B15" s="12">
        <v>4</v>
      </c>
      <c r="C15" s="12">
        <v>2</v>
      </c>
      <c r="D15" s="12">
        <v>4</v>
      </c>
      <c r="F15" s="113"/>
      <c r="G15" s="113"/>
      <c r="H15" s="113"/>
    </row>
    <row r="16" spans="1:8" x14ac:dyDescent="0.25">
      <c r="A16" s="12" t="s">
        <v>79</v>
      </c>
      <c r="B16" s="12">
        <v>1</v>
      </c>
      <c r="C16" s="12">
        <v>1</v>
      </c>
      <c r="D16" s="12">
        <v>5</v>
      </c>
      <c r="F16" s="113"/>
      <c r="G16" s="113"/>
      <c r="H16" s="113"/>
    </row>
    <row r="17" spans="1:9" ht="15" customHeight="1" x14ac:dyDescent="0.25">
      <c r="F17" s="113"/>
      <c r="G17" s="113"/>
      <c r="H17" s="113"/>
    </row>
    <row r="18" spans="1:9" ht="15" customHeight="1" x14ac:dyDescent="0.25">
      <c r="A18" s="115"/>
      <c r="B18" s="110" t="s">
        <v>135</v>
      </c>
      <c r="C18" s="110" t="s">
        <v>136</v>
      </c>
    </row>
    <row r="19" spans="1:9" ht="15" customHeight="1" x14ac:dyDescent="0.25">
      <c r="A19" s="115" t="s">
        <v>207</v>
      </c>
      <c r="B19" s="111">
        <f>B26</f>
        <v>5760</v>
      </c>
      <c r="C19" s="112">
        <f>B19/Frame_conditions!C19</f>
        <v>0.21492537313432836</v>
      </c>
    </row>
    <row r="21" spans="1:9" ht="15" customHeight="1" x14ac:dyDescent="0.25">
      <c r="A21" s="41" t="s">
        <v>206</v>
      </c>
      <c r="E21" s="114" t="s">
        <v>206</v>
      </c>
    </row>
    <row r="22" spans="1:9" x14ac:dyDescent="0.25">
      <c r="A22" s="30" t="s">
        <v>81</v>
      </c>
      <c r="B22" s="41" t="s">
        <v>208</v>
      </c>
      <c r="E22" s="41" t="s">
        <v>214</v>
      </c>
    </row>
    <row r="23" spans="1:9" x14ac:dyDescent="0.25">
      <c r="A23" s="5" t="s">
        <v>82</v>
      </c>
      <c r="B23" s="5">
        <v>16</v>
      </c>
    </row>
    <row r="24" spans="1:9" x14ac:dyDescent="0.25">
      <c r="A24" s="5" t="s">
        <v>83</v>
      </c>
      <c r="B24" s="5">
        <v>15</v>
      </c>
      <c r="E24" s="41" t="s">
        <v>84</v>
      </c>
      <c r="F24" s="41" t="s">
        <v>85</v>
      </c>
      <c r="G24" s="41" t="s">
        <v>86</v>
      </c>
      <c r="H24" s="41" t="s">
        <v>213</v>
      </c>
    </row>
    <row r="25" spans="1:9" x14ac:dyDescent="0.25">
      <c r="A25" s="5" t="s">
        <v>87</v>
      </c>
      <c r="B25" s="5">
        <v>80</v>
      </c>
      <c r="E25" s="5" t="s">
        <v>88</v>
      </c>
      <c r="F25" s="1">
        <f>B36</f>
        <v>56969.999999999993</v>
      </c>
      <c r="G25" s="1">
        <f>B37</f>
        <v>115200</v>
      </c>
      <c r="H25" s="1">
        <f t="shared" ref="H25:H28" si="0">F25-G25</f>
        <v>-58230.000000000007</v>
      </c>
      <c r="I25" s="117" t="s">
        <v>216</v>
      </c>
    </row>
    <row r="26" spans="1:9" ht="30" x14ac:dyDescent="0.25">
      <c r="A26" s="116" t="s">
        <v>209</v>
      </c>
      <c r="B26" s="1">
        <f>0.3*(B23*B24*B25)</f>
        <v>5760</v>
      </c>
      <c r="E26" s="5" t="s">
        <v>89</v>
      </c>
      <c r="F26" s="25">
        <f>B42</f>
        <v>2135520.4499999997</v>
      </c>
      <c r="G26" s="1">
        <f>B46</f>
        <v>77112</v>
      </c>
      <c r="H26" s="25">
        <f t="shared" si="0"/>
        <v>2058408.4499999997</v>
      </c>
      <c r="I26" s="117" t="s">
        <v>217</v>
      </c>
    </row>
    <row r="27" spans="1:9" x14ac:dyDescent="0.25">
      <c r="A27" s="114" t="s">
        <v>210</v>
      </c>
      <c r="B27" s="5">
        <v>3</v>
      </c>
      <c r="E27" s="114" t="s">
        <v>215</v>
      </c>
      <c r="F27" s="25">
        <f t="shared" ref="F27:G27" si="1">C64</f>
        <v>91219.259076923074</v>
      </c>
      <c r="G27" s="31">
        <f t="shared" si="1"/>
        <v>142.7184</v>
      </c>
      <c r="H27" s="25">
        <f t="shared" si="0"/>
        <v>91076.540676923076</v>
      </c>
      <c r="I27" s="105" t="s">
        <v>201</v>
      </c>
    </row>
    <row r="28" spans="1:9" x14ac:dyDescent="0.25">
      <c r="A28" s="114" t="s">
        <v>211</v>
      </c>
      <c r="B28" s="5">
        <v>255</v>
      </c>
      <c r="E28" s="5" t="s">
        <v>90</v>
      </c>
      <c r="F28" s="25">
        <f>C80</f>
        <v>88960000</v>
      </c>
      <c r="G28" s="25">
        <f>F28*0.1</f>
        <v>8896000</v>
      </c>
      <c r="H28" s="25">
        <f t="shared" si="0"/>
        <v>80064000</v>
      </c>
      <c r="I28" s="117" t="s">
        <v>218</v>
      </c>
    </row>
    <row r="29" spans="1:9" x14ac:dyDescent="0.25">
      <c r="A29" s="114" t="s">
        <v>212</v>
      </c>
      <c r="B29" s="1">
        <f>B28*B27*B23*B24</f>
        <v>183600</v>
      </c>
      <c r="E29" t="s">
        <v>132</v>
      </c>
      <c r="F29">
        <f>C84</f>
        <v>1694.8575000000001</v>
      </c>
      <c r="G29" s="5">
        <f>C85</f>
        <v>122.4</v>
      </c>
      <c r="H29" s="25">
        <f>F29-G29</f>
        <v>1572.4575</v>
      </c>
      <c r="I29" s="118" t="s">
        <v>218</v>
      </c>
    </row>
    <row r="30" spans="1:9" x14ac:dyDescent="0.25">
      <c r="A30" s="5" t="s">
        <v>91</v>
      </c>
      <c r="B30" s="5">
        <f>ROUND(B26/1.3,0)</f>
        <v>4431</v>
      </c>
    </row>
    <row r="31" spans="1:9" x14ac:dyDescent="0.25">
      <c r="A31" s="5" t="s">
        <v>92</v>
      </c>
      <c r="B31" s="5">
        <f>B30*7</f>
        <v>31017</v>
      </c>
    </row>
    <row r="32" spans="1:9" x14ac:dyDescent="0.25">
      <c r="A32" s="5" t="s">
        <v>93</v>
      </c>
      <c r="B32" s="32">
        <f>B30*B24*B28</f>
        <v>16948575</v>
      </c>
    </row>
    <row r="33" spans="1:2" x14ac:dyDescent="0.25">
      <c r="A33" s="5" t="s">
        <v>94</v>
      </c>
      <c r="B33" s="32">
        <f>B24*B23*B28*2</f>
        <v>122400</v>
      </c>
    </row>
    <row r="34" spans="1:2" x14ac:dyDescent="0.25">
      <c r="A34" s="5" t="s">
        <v>95</v>
      </c>
      <c r="B34" s="33">
        <f>(B24/70*60)</f>
        <v>12.857142857142856</v>
      </c>
    </row>
    <row r="35" spans="1:2" x14ac:dyDescent="0.25">
      <c r="A35" s="5" t="s">
        <v>96</v>
      </c>
      <c r="B35" s="1">
        <f>(B24/45)*60</f>
        <v>20</v>
      </c>
    </row>
    <row r="36" spans="1:2" x14ac:dyDescent="0.25">
      <c r="A36" s="41" t="s">
        <v>97</v>
      </c>
      <c r="B36" s="1">
        <f>B34*B30</f>
        <v>56969.999999999993</v>
      </c>
    </row>
    <row r="37" spans="1:2" x14ac:dyDescent="0.25">
      <c r="A37" s="41" t="s">
        <v>98</v>
      </c>
      <c r="B37" s="1">
        <f>B35*B26</f>
        <v>115200</v>
      </c>
    </row>
    <row r="38" spans="1:2" x14ac:dyDescent="0.25">
      <c r="A38" s="5"/>
    </row>
    <row r="39" spans="1:2" x14ac:dyDescent="0.25">
      <c r="A39" s="41" t="s">
        <v>219</v>
      </c>
    </row>
    <row r="40" spans="1:2" x14ac:dyDescent="0.25">
      <c r="A40" s="5" t="s">
        <v>99</v>
      </c>
      <c r="B40" s="5">
        <v>1.8</v>
      </c>
    </row>
    <row r="41" spans="1:2" x14ac:dyDescent="0.25">
      <c r="A41" s="5" t="s">
        <v>100</v>
      </c>
      <c r="B41" s="5">
        <v>7</v>
      </c>
    </row>
    <row r="42" spans="1:2" x14ac:dyDescent="0.25">
      <c r="A42" s="5" t="s">
        <v>101</v>
      </c>
      <c r="B42" s="25">
        <f>(B40*B41)*(B32/100)</f>
        <v>2135520.4499999997</v>
      </c>
    </row>
    <row r="43" spans="1:2" x14ac:dyDescent="0.25">
      <c r="A43" s="5"/>
    </row>
    <row r="44" spans="1:2" x14ac:dyDescent="0.25">
      <c r="A44" s="41" t="s">
        <v>125</v>
      </c>
    </row>
    <row r="45" spans="1:2" x14ac:dyDescent="0.25">
      <c r="A45" s="5" t="s">
        <v>100</v>
      </c>
      <c r="B45" s="5">
        <v>35</v>
      </c>
    </row>
    <row r="46" spans="1:2" x14ac:dyDescent="0.25">
      <c r="A46" s="41" t="s">
        <v>101</v>
      </c>
      <c r="B46" s="1">
        <f>(B45*B40)*(B33/100)</f>
        <v>77112</v>
      </c>
    </row>
    <row r="47" spans="1:2" x14ac:dyDescent="0.25">
      <c r="A47" s="5"/>
    </row>
    <row r="48" spans="1:2" x14ac:dyDescent="0.25">
      <c r="A48" s="5"/>
    </row>
    <row r="49" spans="1:4" x14ac:dyDescent="0.25">
      <c r="A49" s="41" t="s">
        <v>102</v>
      </c>
      <c r="B49" s="5" t="s">
        <v>103</v>
      </c>
      <c r="C49" s="5" t="s">
        <v>104</v>
      </c>
    </row>
    <row r="50" spans="1:4" x14ac:dyDescent="0.25">
      <c r="A50" s="5" t="s">
        <v>105</v>
      </c>
      <c r="B50" s="5">
        <v>0.18</v>
      </c>
      <c r="C50" s="5">
        <v>0.1</v>
      </c>
    </row>
    <row r="51" spans="1:4" x14ac:dyDescent="0.25">
      <c r="A51" s="5" t="s">
        <v>106</v>
      </c>
      <c r="B51" s="5">
        <v>0.3</v>
      </c>
      <c r="C51" s="5">
        <v>0.1</v>
      </c>
    </row>
    <row r="52" spans="1:4" x14ac:dyDescent="0.25">
      <c r="A52" s="5" t="s">
        <v>107</v>
      </c>
      <c r="B52" s="5">
        <v>0.25</v>
      </c>
      <c r="C52" s="5">
        <v>0.12</v>
      </c>
    </row>
    <row r="53" spans="1:4" x14ac:dyDescent="0.25">
      <c r="A53" s="5" t="s">
        <v>108</v>
      </c>
      <c r="B53" s="5">
        <v>2.5000000000000001E-2</v>
      </c>
      <c r="C53" s="5">
        <v>0.01</v>
      </c>
    </row>
    <row r="54" spans="1:4" x14ac:dyDescent="0.25">
      <c r="A54" s="41" t="s">
        <v>220</v>
      </c>
    </row>
    <row r="55" spans="1:4" x14ac:dyDescent="0.25">
      <c r="A55" s="5" t="s">
        <v>109</v>
      </c>
      <c r="B55" s="1">
        <f>((B26/1.3)*B24*B50*B28)/1000000</f>
        <v>3.050584615384615</v>
      </c>
      <c r="C55" s="1">
        <f>($B$33*C50)/1000000</f>
        <v>1.2239999999999999E-2</v>
      </c>
    </row>
    <row r="56" spans="1:4" x14ac:dyDescent="0.25">
      <c r="A56" s="5" t="s">
        <v>110</v>
      </c>
      <c r="B56" s="1">
        <f>(B24*B28*(B26/1.3))/1000000</f>
        <v>16.947692307692307</v>
      </c>
      <c r="C56" s="1">
        <f>($B$33*C51)/1000000</f>
        <v>1.2239999999999999E-2</v>
      </c>
    </row>
    <row r="57" spans="1:4" x14ac:dyDescent="0.25">
      <c r="A57" s="5" t="s">
        <v>111</v>
      </c>
      <c r="B57" s="1">
        <f>((B26/1.3)*B28*B24*B52)/1000000</f>
        <v>4.2369230769230768</v>
      </c>
      <c r="C57" s="1">
        <f>($B$33*C52)/1000000</f>
        <v>1.4688E-2</v>
      </c>
    </row>
    <row r="58" spans="1:4" x14ac:dyDescent="0.25">
      <c r="A58" s="5" t="s">
        <v>112</v>
      </c>
      <c r="B58" s="1">
        <f>((B26/1.3)*B24*B28*B53)/1000000</f>
        <v>0.42369230769230765</v>
      </c>
      <c r="C58" s="1">
        <f>($B$33*C53)/1000000</f>
        <v>1.224E-3</v>
      </c>
    </row>
    <row r="59" spans="1:4" x14ac:dyDescent="0.25">
      <c r="A59" s="41" t="s">
        <v>221</v>
      </c>
      <c r="C59" s="5" t="s">
        <v>113</v>
      </c>
      <c r="D59" s="34" t="s">
        <v>114</v>
      </c>
    </row>
    <row r="60" spans="1:4" x14ac:dyDescent="0.25">
      <c r="A60" s="5" t="s">
        <v>109</v>
      </c>
      <c r="B60" s="5">
        <v>180</v>
      </c>
      <c r="C60" s="25">
        <f t="shared" ref="C60:C63" si="2">B55*B60</f>
        <v>549.10523076923073</v>
      </c>
      <c r="D60" s="1">
        <f t="shared" ref="D60:D63" si="3">C55*B60</f>
        <v>2.2031999999999998</v>
      </c>
    </row>
    <row r="61" spans="1:4" x14ac:dyDescent="0.25">
      <c r="A61" s="5" t="s">
        <v>110</v>
      </c>
      <c r="B61" s="5">
        <v>3600</v>
      </c>
      <c r="C61" s="25">
        <f t="shared" si="2"/>
        <v>61011.692307692305</v>
      </c>
      <c r="D61" s="1">
        <f t="shared" si="3"/>
        <v>44.064</v>
      </c>
    </row>
    <row r="62" spans="1:4" x14ac:dyDescent="0.25">
      <c r="A62" s="5" t="s">
        <v>111</v>
      </c>
      <c r="B62" s="5">
        <v>4400</v>
      </c>
      <c r="C62" s="25">
        <f t="shared" si="2"/>
        <v>18642.461538461539</v>
      </c>
      <c r="D62" s="1">
        <f t="shared" si="3"/>
        <v>64.627200000000002</v>
      </c>
    </row>
    <row r="63" spans="1:4" x14ac:dyDescent="0.25">
      <c r="A63" s="5" t="s">
        <v>112</v>
      </c>
      <c r="B63" s="5">
        <v>26000</v>
      </c>
      <c r="C63" s="25">
        <f t="shared" si="2"/>
        <v>11015.999999999998</v>
      </c>
      <c r="D63" s="1">
        <f t="shared" si="3"/>
        <v>31.824000000000002</v>
      </c>
    </row>
    <row r="64" spans="1:4" x14ac:dyDescent="0.25">
      <c r="A64" s="41" t="s">
        <v>222</v>
      </c>
      <c r="C64" s="35">
        <f t="shared" ref="C64:D64" si="4">SUM(C60:C63)</f>
        <v>91219.259076923074</v>
      </c>
      <c r="D64" s="35">
        <f t="shared" si="4"/>
        <v>142.7184</v>
      </c>
    </row>
    <row r="65" spans="1:3" x14ac:dyDescent="0.25">
      <c r="A65" s="5"/>
      <c r="B65" s="114" t="s">
        <v>113</v>
      </c>
    </row>
    <row r="66" spans="1:3" x14ac:dyDescent="0.25">
      <c r="A66" s="41" t="s">
        <v>223</v>
      </c>
      <c r="B66" s="34" t="s">
        <v>115</v>
      </c>
    </row>
    <row r="67" spans="1:3" x14ac:dyDescent="0.25">
      <c r="A67" s="5" t="s">
        <v>116</v>
      </c>
      <c r="B67" s="5">
        <v>3600000</v>
      </c>
    </row>
    <row r="68" spans="1:3" x14ac:dyDescent="0.25">
      <c r="A68" s="5" t="s">
        <v>117</v>
      </c>
      <c r="B68" s="5">
        <v>46000</v>
      </c>
    </row>
    <row r="69" spans="1:3" x14ac:dyDescent="0.25">
      <c r="A69" s="5" t="s">
        <v>118</v>
      </c>
      <c r="B69" s="5">
        <v>36000</v>
      </c>
    </row>
    <row r="71" spans="1:3" x14ac:dyDescent="0.25">
      <c r="A71" s="41" t="s">
        <v>119</v>
      </c>
    </row>
    <row r="72" spans="1:3" x14ac:dyDescent="0.25">
      <c r="A72" s="5" t="s">
        <v>116</v>
      </c>
      <c r="B72" s="5">
        <v>20</v>
      </c>
    </row>
    <row r="73" spans="1:3" x14ac:dyDescent="0.25">
      <c r="A73" s="5" t="s">
        <v>117</v>
      </c>
      <c r="B73" s="5">
        <v>58</v>
      </c>
    </row>
    <row r="74" spans="1:3" x14ac:dyDescent="0.25">
      <c r="A74" s="5" t="s">
        <v>118</v>
      </c>
      <c r="B74" s="5">
        <v>397</v>
      </c>
    </row>
    <row r="76" spans="1:3" x14ac:dyDescent="0.25">
      <c r="A76" s="41" t="s">
        <v>223</v>
      </c>
    </row>
    <row r="77" spans="1:3" x14ac:dyDescent="0.25">
      <c r="A77" s="5" t="s">
        <v>116</v>
      </c>
      <c r="B77" s="25">
        <f t="shared" ref="B77:B79" si="5">B72*B67</f>
        <v>72000000</v>
      </c>
    </row>
    <row r="78" spans="1:3" x14ac:dyDescent="0.25">
      <c r="A78" s="5" t="s">
        <v>117</v>
      </c>
      <c r="B78" s="25">
        <f t="shared" si="5"/>
        <v>2668000</v>
      </c>
    </row>
    <row r="79" spans="1:3" x14ac:dyDescent="0.25">
      <c r="A79" s="5" t="s">
        <v>118</v>
      </c>
      <c r="B79" s="25">
        <f t="shared" si="5"/>
        <v>14292000</v>
      </c>
    </row>
    <row r="80" spans="1:3" x14ac:dyDescent="0.25">
      <c r="A80" s="41" t="s">
        <v>225</v>
      </c>
      <c r="C80" s="35">
        <f>SUM(B77:B79)</f>
        <v>88960000</v>
      </c>
    </row>
    <row r="83" spans="1:3" ht="15" customHeight="1" x14ac:dyDescent="0.25">
      <c r="A83" s="41" t="s">
        <v>224</v>
      </c>
    </row>
    <row r="84" spans="1:3" ht="15" customHeight="1" x14ac:dyDescent="0.25">
      <c r="A84" t="s">
        <v>133</v>
      </c>
      <c r="B84">
        <v>1E-4</v>
      </c>
      <c r="C84">
        <f>B84*B32</f>
        <v>1694.8575000000001</v>
      </c>
    </row>
    <row r="85" spans="1:3" ht="15" customHeight="1" x14ac:dyDescent="0.25">
      <c r="A85" t="s">
        <v>134</v>
      </c>
      <c r="B85">
        <v>1E-3</v>
      </c>
      <c r="C85">
        <f>B85*B33</f>
        <v>122.4</v>
      </c>
    </row>
  </sheetData>
  <conditionalFormatting sqref="B4:D8">
    <cfRule type="cellIs" dxfId="1" priority="1" operator="greaterThan">
      <formula>3</formula>
    </cfRule>
  </conditionalFormatting>
  <conditionalFormatting sqref="B12:D16">
    <cfRule type="cellIs" dxfId="0" priority="2" operator="greaterThan">
      <formula>4</formula>
    </cfRule>
  </conditionalFormatting>
  <hyperlinks>
    <hyperlink ref="D59" r:id="rId1"/>
    <hyperlink ref="B66" r:id="rId2"/>
  </hyperlinks>
  <pageMargins left="0.7" right="0.7" top="0.75" bottom="0.75" header="0.3" footer="0.3"/>
  <pageSetup paperSize="9" orientation="landscape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Frame_conditions</vt:lpstr>
      <vt:lpstr>Measures</vt:lpstr>
      <vt:lpstr>InfrastructureMatrix</vt:lpstr>
      <vt:lpstr>ServicesMatrix</vt:lpstr>
      <vt:lpstr>InformationMatrix</vt:lpstr>
      <vt:lpstr>MobilityManagementMatrix</vt:lpstr>
      <vt:lpstr>Evaluation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DS</cp:lastModifiedBy>
  <cp:lastPrinted>2022-06-29T09:09:44Z</cp:lastPrinted>
  <dcterms:created xsi:type="dcterms:W3CDTF">2022-05-23T15:37:26Z</dcterms:created>
  <dcterms:modified xsi:type="dcterms:W3CDTF">2022-06-30T11:15:38Z</dcterms:modified>
</cp:coreProperties>
</file>